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<sst xmlns="http://schemas.openxmlformats.org/spreadsheetml/2006/main" count="217" uniqueCount="106">
  <si>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</si>
  <si>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</si>
  <si>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</si>
  <si>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</si>
  <si>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</si>
  <si>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</si>
  <si>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</si>
  <si>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</si>
  <si>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</si>
  <si>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</si>
  <si>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</si>
  <si>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</si>
  <si>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</si>
  <si>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</si>
  <si>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</si>
  <si>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</si>
  <si>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</si>
  <si>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</si>
  <si>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</si>
  <si>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</si>
  <si>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</si>
  <si>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</si>
  <si>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</si>
  <si>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</si>
  <si>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</si>
  <si>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</si>
  <si>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</si>
  <si>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</si>
  <si>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</si>
  <si>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</si>
  <si>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</si>
  <si>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</si>
  <si>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</si>
  <si>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</si>
  <si>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</si>
  <si>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</si>
  <si>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</si>
  <si>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</si>
  <si>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</si>
  <si>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</si>
  <si>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</si>
  <si>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</si>
  <si>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</si>
  <si>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</si>
  <si>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</si>
  <si>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</si>
  <si>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</si>
  <si>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</si>
  <si>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</si>
  <si>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</si>
  <si>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</si>
  <si>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</si>
  <si>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</si>
  <si>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</si>
  <si>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</si>
  <si>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</si>
  <si>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</si>
  <si>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</si>
  <si>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</si>
  <si>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</si>
  <si>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</si>
  <si>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</si>
  <si>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</si>
  <si>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</si>
  <si>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</si>
  <si>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</si>
  <si>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</si>
  <si>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</si>
  <si>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</si>
  <si>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</si>
  <si>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</si>
  <si>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</si>
  <si>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</si>
  <si>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</si>
  <si>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</si>
  <si>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</si>
  <si>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</si>
  <si>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</si>
  <si>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</si>
  <si>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</si>
  <si>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</si>
  <si>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</si>
  <si>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</si>
  <si>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</si>
  <si>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</si>
  <si>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</si>
  <si>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</si>
  <si>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</si>
  <si>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</si>
  <si>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</si>
  <si>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</si>
  <si>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</si>
  <si>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</si>
  <si>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</si>
  <si>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</si>
  <si>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</si>
  <si>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</si>
  <si>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</si>
  <si>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</si>
  <si>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</si>
  <si>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</si>
  <si>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</si>
  <si>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</si>
  <si>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</si>
  <si>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día15/09/2020 (US$)</t>
  </si>
  <si>
    <t>Valor Cuota al día 15/09/2020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</si>
</sst>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61610637.799999997</c:v>
                </c:pt>
                <c:pt idx="1">
                  <c:v>55612567.450000003</c:v>
                </c:pt>
                <c:pt idx="2">
                  <c:v>9524343.1999999993</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15/09/2020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3.2445570541962843</c:v>
                </c:pt>
                <c:pt idx="1">
                  <c:v>2.4546728927037353</c:v>
                </c:pt>
                <c:pt idx="2">
                  <c:v>3.0250383812747472</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5.2449103901925751</c:v>
                </c:pt>
                <c:pt idx="1">
                  <c:v>3.9428318644927351</c:v>
                </c:pt>
                <c:pt idx="2">
                  <c:v>4.5005999999999995</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2.7912767157678009</c:v>
                </c:pt>
                <c:pt idx="1">
                  <c:v>2.7912767157678009</c:v>
                </c:pt>
                <c:pt idx="2">
                  <c:v>2.7912767157678009</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15488152.279999999</c:v>
                </c:pt>
                <c:pt idx="1">
                  <c:v>9160658.9299999997</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15/09/2020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5.267933461064267</c:v>
                </c:pt>
                <c:pt idx="1">
                  <c:v>5.1128243080616587</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6.4694768588267921</c:v>
                </c:pt>
                <c:pt idx="1">
                  <c:v>5.3998999999999997</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5.1704701732302638</c:v>
                </c:pt>
                <c:pt idx="1">
                  <c:v>5.1704701732302638</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61610637.799999997</c:v>
                </c:pt>
                <c:pt idx="1">
                  <c:v>55612567.450000003</c:v>
                </c:pt>
                <c:pt idx="2">
                  <c:v>9524343.1999999993</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3.2445570541962843</c:v>
                </c:pt>
                <c:pt idx="2">
                  <c:v>2.4546728927037353</c:v>
                </c:pt>
                <c:pt idx="3">
                  <c:v>3.0250383812747472</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5.2449103901925751</c:v>
                </c:pt>
                <c:pt idx="2">
                  <c:v>3.9428318644927351</c:v>
                </c:pt>
                <c:pt idx="3">
                  <c:v>4.5005999999999995</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workbookViewId="0">
      <selection activeCell="I12" sqref="I12"/>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topLeftCell="A4" zoomScale="85" zoomScaleNormal="85" workbookViewId="0">
      <selection activeCell="M1" sqref="M1:XFD36"/>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126747548.45</v>
      </c>
      <c r="U2" s="174">
        <f>Q14*(P14/T2)+Q15*(P15/T2)+Q16*(P16/T2)</f>
        <v>2.7912767157678009</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44089</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61610637.799999997</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55612567.450000003</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9524343.1999999993</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49.5"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9524343.1999999993</v>
      </c>
      <c r="Q14" s="194">
        <v>3.2445570541962843</v>
      </c>
      <c r="R14" s="195">
        <v>1.0927521840000001</v>
      </c>
      <c r="S14" s="196">
        <v>2</v>
      </c>
      <c r="T14" s="197">
        <v>5.2449103901925751</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55612567.450000003</v>
      </c>
      <c r="Q15" s="194">
        <v>2.4546728927037353</v>
      </c>
      <c r="R15" s="195">
        <v>1.0790055300000001</v>
      </c>
      <c r="S15" s="196">
        <v>1.25</v>
      </c>
      <c r="T15" s="197">
        <v>3.9428318644927351</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61610637.799999997</v>
      </c>
      <c r="Q16" s="194">
        <v>3.0250383812747472</v>
      </c>
      <c r="R16" s="195">
        <v>1.1391648719</v>
      </c>
      <c r="S16" s="196">
        <v>1.4</v>
      </c>
      <c r="T16" s="197">
        <v>4.5005999999999995</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9524343.1999999993</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2.7912767157678009</v>
      </c>
      <c r="P19" s="209">
        <f>Q14</f>
        <v>3.2445570541962843</v>
      </c>
      <c r="Q19" s="208">
        <f t="shared" ref="Q19:Q20" si="1">S14</f>
        <v>2</v>
      </c>
      <c r="R19" s="210">
        <f>T14</f>
        <v>5.2449103901925751</v>
      </c>
      <c r="S19" s="177"/>
      <c r="T19" s="177"/>
      <c r="U19" s="177"/>
      <c r="V19" s="177"/>
      <c r="AC19" s="207">
        <f>+RANK(AE19,$AE$18:$AE$20,0)+COUNTIF($AE$18:AE19,AE19)-1</f>
        <v>2</v>
      </c>
      <c r="AD19" s="204" t="s">
        <v>57</v>
      </c>
      <c r="AE19" s="205">
        <f>+INDEX(P15:S15,$AC$14)</f>
        <v>55612567.450000003</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2.7912767157678009</v>
      </c>
      <c r="P20" s="209">
        <f>Q15</f>
        <v>2.4546728927037353</v>
      </c>
      <c r="Q20" s="208">
        <f t="shared" si="1"/>
        <v>1.25</v>
      </c>
      <c r="R20" s="210">
        <f>T15</f>
        <v>3.9428318644927351</v>
      </c>
      <c r="S20" s="177"/>
      <c r="T20" s="177"/>
      <c r="U20" s="177"/>
      <c r="V20" s="177"/>
      <c r="AC20" s="207">
        <f>+RANK(AE20,$AE$18:$AE$20,0)+COUNTIF($AE$18:AE20,AE20)-1</f>
        <v>1</v>
      </c>
      <c r="AD20" s="204" t="s">
        <v>81</v>
      </c>
      <c r="AE20" s="205">
        <f>+INDEX(P16:S16,$AC$14)</f>
        <v>61610637.799999997</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2.7912767157678009</v>
      </c>
      <c r="P21" s="209">
        <f>Q16</f>
        <v>3.0250383812747472</v>
      </c>
      <c r="Q21" s="208">
        <f>S16</f>
        <v>1.4</v>
      </c>
      <c r="R21" s="210">
        <f>T16</f>
        <v>4.5005999999999995</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44089</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44088</v>
      </c>
      <c r="H32" s="80">
        <v>44089</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9524343.1999999993</v>
      </c>
      <c r="F33" s="88">
        <f t="shared" si="2"/>
        <v>3.2445570541962843</v>
      </c>
      <c r="G33" s="145">
        <v>1.092656855</v>
      </c>
      <c r="H33" s="145">
        <f>R14</f>
        <v>1.0927521840000001</v>
      </c>
      <c r="I33" s="146">
        <f t="shared" ref="I33:I34" si="3">S14</f>
        <v>2</v>
      </c>
      <c r="J33" s="151">
        <v>7635.7006420765038</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55612567.450000003</v>
      </c>
      <c r="F34" s="88">
        <f t="shared" si="2"/>
        <v>2.4546728927037353</v>
      </c>
      <c r="G34" s="147">
        <v>1.07893404</v>
      </c>
      <c r="H34" s="147">
        <f>R15</f>
        <v>1.0790055300000001</v>
      </c>
      <c r="I34" s="146">
        <f t="shared" si="3"/>
        <v>1.25</v>
      </c>
      <c r="J34" s="151">
        <v>29149.179999999997</v>
      </c>
      <c r="K34" s="70"/>
      <c r="L34" s="52"/>
      <c r="M34" s="174"/>
      <c r="N34" s="174"/>
      <c r="O34" s="174"/>
      <c r="P34" s="174"/>
      <c r="Q34" s="174"/>
      <c r="R34" s="174"/>
      <c r="S34" s="174"/>
      <c r="T34" s="174"/>
      <c r="U34" s="174"/>
      <c r="V34" s="174"/>
    </row>
    <row r="35" spans="1:22" s="175" customFormat="1" ht="40.5" customHeight="1" x14ac:dyDescent="0.3">
      <c r="A35" s="50"/>
      <c r="B35" s="51"/>
      <c r="C35" s="71" t="s">
        <v>68</v>
      </c>
      <c r="D35" s="71" t="s">
        <v>13</v>
      </c>
      <c r="E35" s="69">
        <f t="shared" si="2"/>
        <v>61610637.799999997</v>
      </c>
      <c r="F35" s="88">
        <f t="shared" si="2"/>
        <v>3.0250383812747472</v>
      </c>
      <c r="G35" s="145">
        <v>1.1390721182000001</v>
      </c>
      <c r="H35" s="145">
        <f>R16</f>
        <v>1.1391648719</v>
      </c>
      <c r="I35" s="146">
        <f>S16</f>
        <v>1.4</v>
      </c>
      <c r="J35" s="151">
        <v>34918.879999999997</v>
      </c>
      <c r="K35" s="70"/>
      <c r="L35" s="52"/>
      <c r="M35" s="174"/>
      <c r="N35" s="174"/>
      <c r="O35" s="174"/>
      <c r="P35" s="174"/>
      <c r="Q35" s="174"/>
      <c r="R35" s="174"/>
      <c r="S35" s="174"/>
      <c r="T35" s="174"/>
      <c r="U35" s="174"/>
      <c r="V35" s="174"/>
    </row>
    <row r="36" spans="1:22" s="175" customFormat="1" x14ac:dyDescent="0.3">
      <c r="A36" s="50"/>
      <c r="B36" s="51"/>
      <c r="C36" s="51"/>
      <c r="D36" s="51"/>
      <c r="E36" s="51"/>
      <c r="F36" s="51"/>
      <c r="G36" s="51"/>
      <c r="H36" s="51"/>
      <c r="I36" s="51"/>
      <c r="J36" s="51"/>
      <c r="K36" s="51"/>
      <c r="L36" s="52"/>
      <c r="M36" s="174"/>
      <c r="N36" s="174"/>
      <c r="O36" s="174"/>
      <c r="P36" s="174"/>
      <c r="Q36" s="174"/>
      <c r="R36" s="174"/>
      <c r="S36" s="174"/>
      <c r="T36" s="174"/>
      <c r="U36" s="174"/>
      <c r="V36" s="174"/>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BJbA8rh5puWCOadhfiio5bLLVDLchqGQjzqPRN3UGdkhvhcd8aIuesl6vXzEBBTETuRpf6q90N2gphyGL13vDQ==" saltValue="OeoUvY0yMK808NCqAerpcw=="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topLeftCell="A4"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24648811.210000001</v>
      </c>
      <c r="U2" s="174">
        <f>Q14*(P14/T2)+Q15*(P15/T2)</f>
        <v>5.1704701732302638</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44089</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15488152.279999999</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9160658.9299999997</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105</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9160658.9299999997</v>
      </c>
      <c r="Q14" s="177">
        <v>5.267933461064267</v>
      </c>
      <c r="R14" s="220">
        <v>1.1327984250000001</v>
      </c>
      <c r="S14" s="221">
        <v>1.2</v>
      </c>
      <c r="T14" s="222">
        <v>6.4694768588267921</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15488152.279999999</v>
      </c>
      <c r="Q15" s="177">
        <v>5.1128243080616587</v>
      </c>
      <c r="R15" s="220">
        <v>1.1328684283999999</v>
      </c>
      <c r="S15" s="221">
        <v>0.2</v>
      </c>
      <c r="T15" s="222">
        <v>5.3998999999999997</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5.1704701732302638</v>
      </c>
      <c r="P18" s="226">
        <f>Q14</f>
        <v>5.267933461064267</v>
      </c>
      <c r="Q18" s="233">
        <f>S14</f>
        <v>1.2</v>
      </c>
      <c r="R18" s="234">
        <f>T14</f>
        <v>6.4694768588267921</v>
      </c>
      <c r="S18" s="177"/>
      <c r="T18" s="177"/>
      <c r="U18" s="177"/>
      <c r="AC18" s="235">
        <f>+RANK(AE18,$AE$18:$AE$19,0)+COUNTIF($AE$18:AE18,AE18)-1</f>
        <v>2</v>
      </c>
      <c r="AD18" s="229" t="s">
        <v>75</v>
      </c>
      <c r="AE18" s="232">
        <f>+INDEX(P14:S14,$AC$14)</f>
        <v>9160658.9299999997</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5.1704701732302638</v>
      </c>
      <c r="P19" s="226">
        <f>Q15</f>
        <v>5.1128243080616587</v>
      </c>
      <c r="Q19" s="233">
        <f>S15</f>
        <v>0.2</v>
      </c>
      <c r="R19" s="234">
        <f>T15</f>
        <v>5.3998999999999997</v>
      </c>
      <c r="S19" s="177"/>
      <c r="T19" s="177"/>
      <c r="U19" s="177"/>
      <c r="AC19" s="235">
        <f>+RANK(AE19,$AE$18:$AE$19,0)+COUNTIF($AE$18:AE19,AE19)-1</f>
        <v>1</v>
      </c>
      <c r="AD19" s="229" t="s">
        <v>79</v>
      </c>
      <c r="AE19" s="232">
        <f>+INDEX(P15:S15,$AC$14)</f>
        <v>15488152.279999999</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44089</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44088</v>
      </c>
      <c r="H34" s="81">
        <v>44089</v>
      </c>
      <c r="I34" s="163"/>
      <c r="J34" s="163"/>
      <c r="L34" s="153"/>
      <c r="M34" s="152"/>
      <c r="N34" s="152"/>
      <c r="O34" s="152"/>
      <c r="P34" s="152"/>
      <c r="Q34" s="152"/>
      <c r="R34" s="152"/>
      <c r="S34" s="152"/>
      <c r="T34" s="152"/>
      <c r="U34" s="152"/>
    </row>
    <row r="35" spans="1:21" ht="62.25" customHeight="1" x14ac:dyDescent="0.3">
      <c r="C35" s="82" t="s">
        <v>11</v>
      </c>
      <c r="D35" s="83" t="s">
        <v>10</v>
      </c>
      <c r="E35" s="84">
        <f>P14</f>
        <v>9160658.9299999997</v>
      </c>
      <c r="F35" s="87">
        <f>Q14</f>
        <v>5.267933461064267</v>
      </c>
      <c r="G35" s="143">
        <v>1.1326395389999999</v>
      </c>
      <c r="H35" s="143">
        <f>R14</f>
        <v>1.1327984250000001</v>
      </c>
      <c r="I35" s="144">
        <f>S14</f>
        <v>1.2</v>
      </c>
      <c r="J35" s="150">
        <v>4473.7997691803284</v>
      </c>
      <c r="L35" s="153"/>
      <c r="M35" s="152"/>
      <c r="N35" s="152"/>
      <c r="O35" s="152"/>
      <c r="P35" s="152"/>
      <c r="Q35" s="152"/>
      <c r="R35" s="152"/>
      <c r="S35" s="152"/>
      <c r="T35" s="152"/>
      <c r="U35" s="152"/>
    </row>
    <row r="36" spans="1:21" ht="62.25" customHeight="1" x14ac:dyDescent="0.3">
      <c r="C36" s="85" t="s">
        <v>14</v>
      </c>
      <c r="D36" s="86" t="s">
        <v>13</v>
      </c>
      <c r="E36" s="84">
        <f>P15</f>
        <v>15488152.279999999</v>
      </c>
      <c r="F36" s="87">
        <f>Q15</f>
        <v>5.1128243080616587</v>
      </c>
      <c r="G36" s="143">
        <v>1.1327140961</v>
      </c>
      <c r="H36" s="143">
        <f>R15</f>
        <v>1.1328684283999999</v>
      </c>
      <c r="I36" s="144">
        <f>S15</f>
        <v>0.2</v>
      </c>
      <c r="J36" s="150">
        <v>1270.4700000000003</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IDME0pzNJkxoJRq2C3nz+Rpm5OW8/PCvqanGmKeULbzqeMGFsQOQCB52Hma7zxhz6ZTXDV/FXuaDamVXcUGnFg==" saltValue="rnR1p21ju9jJDy3TsG1/Xw=="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44089</v>
      </c>
      <c r="I4" s="118"/>
      <c r="P4" s="116" t="str">
        <f>F4</f>
        <v xml:space="preserve">Información actualizada al </v>
      </c>
      <c r="Q4" s="119"/>
      <c r="R4" s="148">
        <f>H4</f>
        <v>44089</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2020-09-21T22:05:42Z</dcterms:modified>
</cp:coreProperties>
</file>