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74-2022\Estadísticas\Mercado_Accion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7" r:id="rId4"/>
    <sheet name="2015" sheetId="8" r:id="rId5"/>
    <sheet name="2016" sheetId="9" r:id="rId6"/>
    <sheet name="2017" sheetId="10" r:id="rId7"/>
    <sheet name="2018" sheetId="11" r:id="rId8"/>
    <sheet name="2019" sheetId="12" r:id="rId9"/>
    <sheet name="2020" sheetId="13" r:id="rId10"/>
    <sheet name="2021" sheetId="14" r:id="rId11"/>
    <sheet name="2022" sheetId="15" r:id="rId12"/>
  </sheets>
  <definedNames>
    <definedName name="_xlnm.Print_Area" localSheetId="0">'2011'!$A$1:$P$18</definedName>
    <definedName name="_xlnm.Print_Area" localSheetId="1">'2012'!$A$1:$P$18</definedName>
    <definedName name="_xlnm.Print_Area" localSheetId="2">'2013'!$A$1:$O$19</definedName>
    <definedName name="_xlnm.Print_Area" localSheetId="3">'2014'!$A$1:$O$19</definedName>
    <definedName name="_xlnm.Print_Area" localSheetId="4">'2015'!$A$1:$O$19</definedName>
    <definedName name="_xlnm.Print_Area" localSheetId="5">'2016'!$A$1:$O$19</definedName>
    <definedName name="_xlnm.Print_Area" localSheetId="6">'2017'!$A$1:$O$19</definedName>
    <definedName name="_xlnm.Print_Area" localSheetId="7">'2018'!$A$1:$O$19</definedName>
  </definedNames>
  <calcPr calcId="162913"/>
</workbook>
</file>

<file path=xl/calcChain.xml><?xml version="1.0" encoding="utf-8"?>
<calcChain xmlns="http://schemas.openxmlformats.org/spreadsheetml/2006/main">
  <c r="F16" i="15" l="1"/>
  <c r="D16" i="15" l="1"/>
  <c r="E16" i="15"/>
  <c r="C16" i="15"/>
  <c r="N16" i="15" l="1"/>
  <c r="M16" i="15"/>
  <c r="L16" i="15"/>
  <c r="K16" i="15"/>
  <c r="J16" i="15"/>
  <c r="I16" i="15"/>
  <c r="H16" i="15"/>
  <c r="G16" i="15"/>
  <c r="O14" i="15"/>
  <c r="O13" i="15"/>
  <c r="O12" i="15"/>
  <c r="O11" i="15"/>
  <c r="O10" i="15"/>
  <c r="O9" i="15"/>
  <c r="O16" i="15" l="1"/>
  <c r="O15" i="14"/>
  <c r="O10" i="14"/>
  <c r="O11" i="14"/>
  <c r="O12" i="14"/>
  <c r="O13" i="14"/>
  <c r="O14" i="14"/>
  <c r="O9" i="14"/>
  <c r="N15" i="14"/>
  <c r="M15" i="14" l="1"/>
  <c r="J15" i="14" l="1"/>
  <c r="I15" i="14" l="1"/>
  <c r="H15" i="14" l="1"/>
  <c r="G15" i="14" l="1"/>
  <c r="E15" i="14" l="1"/>
  <c r="D15" i="14" l="1"/>
  <c r="F15" i="14"/>
  <c r="K15" i="14"/>
  <c r="L15" i="14"/>
  <c r="C15" i="14" l="1"/>
  <c r="O10" i="13"/>
  <c r="O11" i="13"/>
  <c r="O12" i="13"/>
  <c r="O13" i="13"/>
  <c r="O14" i="13"/>
  <c r="O9" i="13"/>
  <c r="O15" i="13" s="1"/>
  <c r="L15" i="13"/>
  <c r="K15" i="13" l="1"/>
  <c r="H15" i="13" l="1"/>
  <c r="F15" i="13"/>
  <c r="E15" i="13"/>
  <c r="G15" i="13"/>
  <c r="I15" i="13"/>
  <c r="J15" i="13"/>
  <c r="M15" i="13"/>
  <c r="N15" i="13"/>
  <c r="D15" i="13"/>
  <c r="C15" i="13"/>
  <c r="M14" i="12"/>
  <c r="L14" i="12"/>
  <c r="O11" i="12" l="1"/>
  <c r="O10" i="12" l="1"/>
  <c r="O12" i="12"/>
  <c r="O13" i="12"/>
  <c r="O9" i="12"/>
  <c r="N14" i="12"/>
  <c r="K14" i="12"/>
  <c r="J14" i="12"/>
  <c r="I14" i="12"/>
  <c r="H14" i="12"/>
  <c r="G14" i="12"/>
  <c r="F14" i="12"/>
  <c r="E14" i="12"/>
  <c r="D14" i="12"/>
  <c r="C14" i="12"/>
  <c r="O11" i="11"/>
  <c r="H14" i="11"/>
  <c r="N14" i="11"/>
  <c r="M14" i="11"/>
  <c r="L14" i="11"/>
  <c r="K14" i="11"/>
  <c r="J14" i="11"/>
  <c r="I14" i="11"/>
  <c r="G14" i="11"/>
  <c r="F14" i="11"/>
  <c r="E14" i="11"/>
  <c r="D14" i="11"/>
  <c r="C14" i="11"/>
  <c r="O13" i="11"/>
  <c r="O12" i="11"/>
  <c r="O10" i="11"/>
  <c r="O9" i="11"/>
  <c r="N14" i="10"/>
  <c r="M14" i="10"/>
  <c r="L14" i="10"/>
  <c r="K14" i="10"/>
  <c r="J14" i="10"/>
  <c r="I14" i="10"/>
  <c r="H14" i="10"/>
  <c r="G14" i="10"/>
  <c r="F14" i="10"/>
  <c r="E14" i="10"/>
  <c r="D14" i="10"/>
  <c r="C14" i="10"/>
  <c r="O13" i="10"/>
  <c r="O12" i="10"/>
  <c r="O11" i="10"/>
  <c r="O10" i="10"/>
  <c r="O9" i="10"/>
  <c r="O10" i="9"/>
  <c r="O11" i="9"/>
  <c r="O12" i="9"/>
  <c r="O13" i="9"/>
  <c r="O9" i="9"/>
  <c r="N14" i="9"/>
  <c r="M14" i="9"/>
  <c r="L14" i="9"/>
  <c r="K14" i="9"/>
  <c r="J14" i="9"/>
  <c r="I14" i="9"/>
  <c r="H14" i="9"/>
  <c r="G14" i="9"/>
  <c r="F14" i="9"/>
  <c r="E14" i="9"/>
  <c r="D14" i="9"/>
  <c r="C14" i="9"/>
  <c r="D14" i="8"/>
  <c r="E14" i="8"/>
  <c r="F14" i="8"/>
  <c r="G14" i="8"/>
  <c r="H14" i="8"/>
  <c r="I14" i="8"/>
  <c r="J14" i="8"/>
  <c r="K14" i="8"/>
  <c r="L14" i="8"/>
  <c r="M14" i="8"/>
  <c r="N14" i="8"/>
  <c r="C14" i="8"/>
  <c r="O13" i="8"/>
  <c r="O12" i="8"/>
  <c r="O11" i="8"/>
  <c r="O10" i="8"/>
  <c r="O9" i="8"/>
  <c r="O10" i="7"/>
  <c r="N14" i="7"/>
  <c r="M14" i="7"/>
  <c r="L14" i="7"/>
  <c r="K14" i="7"/>
  <c r="J14" i="7"/>
  <c r="I14" i="7"/>
  <c r="H14" i="7"/>
  <c r="G14" i="7"/>
  <c r="F14" i="7"/>
  <c r="E14" i="7"/>
  <c r="D14" i="7"/>
  <c r="C14" i="7"/>
  <c r="O13" i="7"/>
  <c r="O12" i="7"/>
  <c r="O11" i="7"/>
  <c r="O9" i="7"/>
  <c r="O9" i="5"/>
  <c r="N14" i="5"/>
  <c r="C14" i="5"/>
  <c r="D14" i="5"/>
  <c r="E14" i="5"/>
  <c r="F14" i="5"/>
  <c r="G14" i="5"/>
  <c r="H14" i="5"/>
  <c r="I14" i="5"/>
  <c r="J14" i="5"/>
  <c r="L14" i="5"/>
  <c r="K14" i="5"/>
  <c r="M14" i="5"/>
  <c r="O10" i="5"/>
  <c r="O13" i="5"/>
  <c r="O11" i="5"/>
  <c r="O12" i="5"/>
  <c r="O14" i="5" l="1"/>
  <c r="O14" i="8"/>
  <c r="O14" i="7"/>
  <c r="O14" i="12"/>
  <c r="O14" i="11"/>
  <c r="O14" i="10"/>
  <c r="O14" i="9"/>
</calcChain>
</file>

<file path=xl/sharedStrings.xml><?xml version="1.0" encoding="utf-8"?>
<sst xmlns="http://schemas.openxmlformats.org/spreadsheetml/2006/main" count="123" uniqueCount="23">
  <si>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</si>
  <si>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</si>
  <si>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</si>
  <si>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</si>
  <si>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</si>
  <si>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</si>
  <si>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</si>
  <si>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</si>
  <si>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Mercado accionario
Compras de valores por sector económico. Año 2011
En (US$)</t>
  </si>
  <si>
    <t>Mercado accionario
Compras de valores por sector económico. Año 2012
En (US$)</t>
  </si>
  <si>
    <t>Mercado accionario
Compras de valores por sector económico. Año 2013
En (US$)</t>
  </si>
  <si>
    <t>Mercado accionario
Compras de valores por sector económico. Año 2014
En (US$)</t>
  </si>
  <si>
    <t>Mercado accionario
Compras de valores por sector económico. Año 2015
En (US$)</t>
  </si>
  <si>
    <t>Mercado accionario
Compras de valores por sector económico. Año 2016
En (US$)</t>
  </si>
  <si>
    <t>Mercado accionario
Compras de valores por sector económico. Año 2017
En (US$)</t>
  </si>
  <si>
    <t>Mercado accionario
Compras de valores por sector económico. Año 2018
En (US$)</t>
  </si>
  <si>
    <t>Mercado accionario
Compras de valores por sector económico. Año 2019
En (US$)</t>
  </si>
  <si>
    <t>En el mes de marzo y abril no se registraron operaciones en el mercado accionario</t>
  </si>
  <si>
    <t>Mercado accionario
Compras de valores por sector económico. Año 2020
En (US$)</t>
  </si>
  <si>
    <t>Fondos de Pensiones</t>
  </si>
  <si>
    <t>Mercado accionario
Compras de valores por sector económico. Año 2021
En (US$)</t>
  </si>
  <si>
    <t>Mercado accionario
Compras de valores por sector económico. Año 2022
En (US$)</t>
  </si>
  <si>
    <t>Comercio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</si>
</sst>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5">
    <xf numFmtId="0" fontId="0" fillId="0" borderId="0"/>
    <xf numFmtId="166" fontId="4" fillId="3" borderId="3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4" borderId="0" xfId="0" applyFill="1"/>
    <xf numFmtId="0" fontId="0" fillId="4" borderId="0" xfId="0" applyFill="1" applyBorder="1"/>
    <xf numFmtId="164" fontId="5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/>
    </xf>
    <xf numFmtId="167" fontId="5" fillId="3" borderId="1" xfId="1" applyNumberFormat="1" applyFont="1" applyBorder="1" applyAlignment="1">
      <alignment horizontal="center" vertical="center" wrapText="1"/>
    </xf>
    <xf numFmtId="165" fontId="7" fillId="4" borderId="1" xfId="2" applyFont="1" applyFill="1" applyBorder="1" applyAlignment="1">
      <alignment horizontal="right"/>
    </xf>
    <xf numFmtId="0" fontId="6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8" fillId="5" borderId="0" xfId="0" applyNumberFormat="1" applyFont="1" applyFill="1" applyBorder="1"/>
    <xf numFmtId="39" fontId="8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8" fillId="5" borderId="0" xfId="0" applyNumberFormat="1" applyFont="1" applyFill="1" applyBorder="1" applyAlignment="1">
      <alignment horizontal="left"/>
    </xf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/>
    </xf>
    <xf numFmtId="165" fontId="6" fillId="2" borderId="1" xfId="2" applyFont="1" applyFill="1" applyBorder="1" applyAlignment="1">
      <alignment horizontal="right"/>
    </xf>
    <xf numFmtId="165" fontId="6" fillId="2" borderId="1" xfId="2" applyNumberFormat="1" applyFont="1" applyFill="1" applyBorder="1" applyAlignment="1">
      <alignment horizontal="left"/>
    </xf>
    <xf numFmtId="165" fontId="7" fillId="4" borderId="1" xfId="2" applyNumberFormat="1" applyFont="1" applyFill="1" applyBorder="1" applyAlignment="1">
      <alignment horizontal="left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0" fillId="4" borderId="0" xfId="0" applyNumberFormat="1" applyFill="1"/>
    <xf numFmtId="0" fontId="6" fillId="2" borderId="2" xfId="4" applyFont="1" applyFill="1" applyBorder="1" applyAlignment="1">
      <alignment horizontal="left"/>
    </xf>
    <xf numFmtId="165" fontId="6" fillId="2" borderId="2" xfId="2" applyNumberFormat="1" applyFont="1" applyFill="1" applyBorder="1" applyAlignment="1">
      <alignment horizontal="left"/>
    </xf>
    <xf numFmtId="165" fontId="7" fillId="4" borderId="2" xfId="2" applyNumberFormat="1" applyFont="1" applyFill="1" applyBorder="1" applyAlignment="1">
      <alignment horizontal="left"/>
    </xf>
    <xf numFmtId="0" fontId="0" fillId="4" borderId="1" xfId="0" applyFill="1" applyBorder="1"/>
    <xf numFmtId="165" fontId="6" fillId="4" borderId="2" xfId="2" applyNumberFormat="1" applyFont="1" applyFill="1" applyBorder="1" applyAlignment="1">
      <alignment horizontal="left"/>
    </xf>
    <xf numFmtId="164" fontId="10" fillId="3" borderId="2" xfId="1" applyNumberFormat="1" applyFont="1" applyBorder="1" applyAlignment="1">
      <alignment horizontal="center" vertical="center" wrapText="1"/>
    </xf>
    <xf numFmtId="167" fontId="10" fillId="3" borderId="2" xfId="1" applyNumberFormat="1" applyFont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left"/>
    </xf>
    <xf numFmtId="165" fontId="11" fillId="2" borderId="1" xfId="2" applyNumberFormat="1" applyFont="1" applyFill="1" applyBorder="1" applyAlignment="1">
      <alignment horizontal="left"/>
    </xf>
    <xf numFmtId="165" fontId="12" fillId="4" borderId="2" xfId="2" applyNumberFormat="1" applyFont="1" applyFill="1" applyBorder="1" applyAlignment="1">
      <alignment horizontal="left"/>
    </xf>
    <xf numFmtId="165" fontId="12" fillId="4" borderId="1" xfId="2" applyNumberFormat="1" applyFont="1" applyFill="1" applyBorder="1" applyAlignment="1">
      <alignment horizontal="left"/>
    </xf>
    <xf numFmtId="0" fontId="11" fillId="2" borderId="1" xfId="4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164" fontId="13" fillId="3" borderId="1" xfId="1" applyNumberFormat="1" applyFont="1" applyBorder="1" applyAlignment="1">
      <alignment horizontal="left" vertical="center" wrapText="1"/>
    </xf>
    <xf numFmtId="165" fontId="13" fillId="3" borderId="1" xfId="2" applyNumberFormat="1" applyFont="1" applyFill="1" applyBorder="1" applyAlignment="1">
      <alignment horizontal="left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0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1114425</xdr:colOff>
      <xdr:row>0</xdr:row>
      <xdr:rowOff>0</xdr:rowOff>
    </xdr:from>
    <xdr:to>
      <xdr:col>14</xdr:col>
      <xdr:colOff>971550</xdr:colOff>
      <xdr:row>5</xdr:row>
      <xdr:rowOff>152400</xdr:rowOff>
    </xdr:to>
    <xdr:pic>
      <xdr:nvPicPr>
        <xdr:cNvPr id="204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82900" y="0"/>
          <a:ext cx="108585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8290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8290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847725</xdr:colOff>
      <xdr:row>0</xdr:row>
      <xdr:rowOff>142876</xdr:rowOff>
    </xdr:from>
    <xdr:to>
      <xdr:col>14</xdr:col>
      <xdr:colOff>819750</xdr:colOff>
      <xdr:row>4</xdr:row>
      <xdr:rowOff>29096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40050" y="142876"/>
          <a:ext cx="1067400" cy="648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0</xdr:rowOff>
    </xdr:from>
    <xdr:to>
      <xdr:col>15</xdr:col>
      <xdr:colOff>66675</xdr:colOff>
      <xdr:row>5</xdr:row>
      <xdr:rowOff>152400</xdr:rowOff>
    </xdr:to>
    <xdr:pic>
      <xdr:nvPicPr>
        <xdr:cNvPr id="307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0"/>
          <a:ext cx="107632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409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49375" y="28575"/>
          <a:ext cx="1076325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512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102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28575</xdr:colOff>
      <xdr:row>0</xdr:row>
      <xdr:rowOff>28575</xdr:rowOff>
    </xdr:from>
    <xdr:to>
      <xdr:col>14</xdr:col>
      <xdr:colOff>1104900</xdr:colOff>
      <xdr:row>5</xdr:row>
      <xdr:rowOff>180975</xdr:rowOff>
    </xdr:to>
    <xdr:pic>
      <xdr:nvPicPr>
        <xdr:cNvPr id="4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8575"/>
          <a:ext cx="914400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228600</xdr:colOff>
      <xdr:row>0</xdr:row>
      <xdr:rowOff>66675</xdr:rowOff>
    </xdr:from>
    <xdr:to>
      <xdr:col>11</xdr:col>
      <xdr:colOff>939486</xdr:colOff>
      <xdr:row>4</xdr:row>
      <xdr:rowOff>24675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63375" y="666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zoomScaleSheetLayoutView="100" workbookViewId="0">
      <selection activeCell="E35" sqref="E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5.42578125" style="1" bestFit="1" customWidth="1"/>
    <col min="4" max="4" width="20.5703125" style="1" bestFit="1" customWidth="1"/>
    <col min="5" max="5" width="20.42578125" style="1" bestFit="1" customWidth="1"/>
    <col min="6" max="6" width="14.42578125" style="1" bestFit="1" customWidth="1"/>
    <col min="7" max="7" width="16.140625" style="1" bestFit="1" customWidth="1"/>
    <col min="8" max="8" width="16.28515625" style="1" bestFit="1" customWidth="1"/>
    <col min="9" max="9" width="15.85546875" style="1" bestFit="1" customWidth="1"/>
    <col min="10" max="10" width="14.42578125" style="1" bestFit="1" customWidth="1"/>
    <col min="11" max="13" width="15.85546875" style="1" bestFit="1" customWidth="1"/>
    <col min="14" max="14" width="18.42578125" style="1" bestFit="1" customWidth="1"/>
    <col min="15" max="15" width="14.85546875" style="1" bestFit="1" customWidth="1"/>
    <col min="16" max="16384" width="11.42578125" style="1"/>
  </cols>
  <sheetData>
    <row r="7" spans="2:16" ht="66" customHeight="1" x14ac:dyDescent="0.25">
      <c r="B7" s="46" t="s">
        <v>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6" x14ac:dyDescent="0.25">
      <c r="B8" s="3" t="s">
        <v>7</v>
      </c>
      <c r="C8" s="11">
        <v>40544</v>
      </c>
      <c r="D8" s="11">
        <v>40575</v>
      </c>
      <c r="E8" s="11">
        <v>40603</v>
      </c>
      <c r="F8" s="11">
        <v>40634</v>
      </c>
      <c r="G8" s="11">
        <v>40664</v>
      </c>
      <c r="H8" s="11">
        <v>40695</v>
      </c>
      <c r="I8" s="11">
        <v>40725</v>
      </c>
      <c r="J8" s="11">
        <v>40756</v>
      </c>
      <c r="K8" s="11">
        <v>40787</v>
      </c>
      <c r="L8" s="11">
        <v>40817</v>
      </c>
      <c r="M8" s="11">
        <v>40848</v>
      </c>
      <c r="N8" s="11">
        <v>40878</v>
      </c>
      <c r="O8" s="11" t="s">
        <v>3</v>
      </c>
    </row>
    <row r="9" spans="2:16" x14ac:dyDescent="0.25">
      <c r="B9" s="13" t="s">
        <v>0</v>
      </c>
      <c r="C9" s="24"/>
      <c r="D9" s="12"/>
      <c r="E9" s="12"/>
      <c r="F9" s="12"/>
      <c r="G9" s="12">
        <v>100.25</v>
      </c>
      <c r="H9" s="12">
        <v>48.12</v>
      </c>
      <c r="I9" s="12"/>
      <c r="J9" s="12"/>
      <c r="K9" s="12"/>
      <c r="L9" s="12"/>
      <c r="M9" s="12"/>
      <c r="N9" s="12"/>
      <c r="O9" s="12">
        <v>148.37</v>
      </c>
    </row>
    <row r="10" spans="2:16" x14ac:dyDescent="0.25">
      <c r="B10" s="13" t="s">
        <v>4</v>
      </c>
      <c r="C10" s="24"/>
      <c r="D10" s="12">
        <v>4339872</v>
      </c>
      <c r="E10" s="12">
        <v>2160096</v>
      </c>
      <c r="F10" s="12"/>
      <c r="G10" s="12"/>
      <c r="H10" s="12"/>
      <c r="I10" s="12">
        <v>5084</v>
      </c>
      <c r="J10" s="12">
        <v>1085</v>
      </c>
      <c r="K10" s="12"/>
      <c r="L10" s="12">
        <v>62</v>
      </c>
      <c r="M10" s="12"/>
      <c r="N10" s="12">
        <v>2160096</v>
      </c>
      <c r="O10" s="12">
        <v>8666295</v>
      </c>
    </row>
    <row r="11" spans="2:16" x14ac:dyDescent="0.25">
      <c r="B11" s="13" t="s">
        <v>1</v>
      </c>
      <c r="C11" s="24">
        <v>14790.369999999999</v>
      </c>
      <c r="D11" s="12">
        <v>1171444</v>
      </c>
      <c r="E11" s="12">
        <v>50881.5</v>
      </c>
      <c r="F11" s="12">
        <v>3750</v>
      </c>
      <c r="G11" s="12">
        <v>25315.21</v>
      </c>
      <c r="H11" s="12">
        <v>20721.03</v>
      </c>
      <c r="I11" s="12">
        <v>23486</v>
      </c>
      <c r="J11" s="12">
        <v>4800</v>
      </c>
      <c r="K11" s="12">
        <v>30654</v>
      </c>
      <c r="L11" s="12">
        <v>12882</v>
      </c>
      <c r="M11" s="12">
        <v>42773.25</v>
      </c>
      <c r="N11" s="12">
        <v>133.75</v>
      </c>
      <c r="O11" s="12">
        <v>1401631.11</v>
      </c>
    </row>
    <row r="12" spans="2:16" x14ac:dyDescent="0.25">
      <c r="B12" s="13" t="s">
        <v>2</v>
      </c>
      <c r="C12" s="24"/>
      <c r="D12" s="12">
        <v>7536576</v>
      </c>
      <c r="E12" s="12">
        <v>8282696</v>
      </c>
      <c r="F12" s="12"/>
      <c r="G12" s="12">
        <v>545.36</v>
      </c>
      <c r="H12" s="12">
        <v>60.149999999999991</v>
      </c>
      <c r="I12" s="12"/>
      <c r="J12" s="12"/>
      <c r="K12" s="12">
        <v>23702</v>
      </c>
      <c r="L12" s="12"/>
      <c r="M12" s="12">
        <v>2550</v>
      </c>
      <c r="N12" s="12">
        <v>1200</v>
      </c>
      <c r="O12" s="12">
        <v>15847329.51</v>
      </c>
    </row>
    <row r="13" spans="2:16" x14ac:dyDescent="0.25">
      <c r="B13" s="9" t="s">
        <v>3</v>
      </c>
      <c r="C13" s="28">
        <v>14790.369999999999</v>
      </c>
      <c r="D13" s="28">
        <v>13047892</v>
      </c>
      <c r="E13" s="28">
        <v>10493673.5</v>
      </c>
      <c r="F13" s="28">
        <v>3750</v>
      </c>
      <c r="G13" s="28">
        <v>25960.82</v>
      </c>
      <c r="H13" s="28">
        <v>20829.3</v>
      </c>
      <c r="I13" s="28">
        <v>28570</v>
      </c>
      <c r="J13" s="28">
        <v>5885</v>
      </c>
      <c r="K13" s="28">
        <v>54356</v>
      </c>
      <c r="L13" s="28">
        <v>12944</v>
      </c>
      <c r="M13" s="28">
        <v>45323.25</v>
      </c>
      <c r="N13" s="28">
        <v>2161429.75</v>
      </c>
      <c r="O13" s="28">
        <v>25915403.989999998</v>
      </c>
    </row>
    <row r="14" spans="2:16" x14ac:dyDescent="0.25">
      <c r="B14" s="47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2:16" x14ac:dyDescent="0.25"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 x14ac:dyDescent="0.25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"/>
    </row>
    <row r="17" spans="2:16" x14ac:dyDescent="0.25"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"/>
    </row>
    <row r="18" spans="2:16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</row>
    <row r="19" spans="2:16" x14ac:dyDescent="0.25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</row>
    <row r="20" spans="2:16" x14ac:dyDescent="0.25"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"/>
    </row>
    <row r="21" spans="2:16" x14ac:dyDescent="0.25">
      <c r="B21" s="2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"/>
    </row>
    <row r="22" spans="2:16" x14ac:dyDescent="0.25">
      <c r="B22" s="14"/>
      <c r="C22" s="1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25">
      <c r="B23" s="15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2:16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5"/>
      <c r="C27" s="4"/>
    </row>
    <row r="28" spans="2:16" x14ac:dyDescent="0.25">
      <c r="B28" s="5"/>
      <c r="C28" s="4"/>
    </row>
    <row r="29" spans="2:16" x14ac:dyDescent="0.25">
      <c r="B29" s="5"/>
      <c r="C29" s="4"/>
    </row>
    <row r="30" spans="2:16" x14ac:dyDescent="0.25">
      <c r="B30" s="5"/>
      <c r="C30" s="4"/>
    </row>
    <row r="31" spans="2:16" x14ac:dyDescent="0.25">
      <c r="B31" s="4"/>
      <c r="C31" s="4"/>
    </row>
    <row r="32" spans="2:16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sortState ref="B4:C255">
    <sortCondition descending="1" ref="B4:B255" customList="enero,febrero,marzo,abril,mayo,junio,julio,agosto,septiembre,octubre,noviembre,diciembre"/>
  </sortState>
  <mergeCells count="3">
    <mergeCell ref="E40:E41"/>
    <mergeCell ref="B7:O7"/>
    <mergeCell ref="B14:O14"/>
  </mergeCells>
  <pageMargins left="0.19685039370078741" right="0.15748031496062992" top="0.74803149606299213" bottom="0.74803149606299213" header="0.31496062992125984" footer="0.31496062992125984"/>
  <pageSetup scale="5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topLeftCell="B1" workbookViewId="0">
      <selection activeCell="B1" sqref="A1:XFD104857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5.85546875" style="1" bestFit="1" customWidth="1"/>
    <col min="7" max="8" width="16.285156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18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43831</v>
      </c>
      <c r="D8" s="36">
        <v>43862</v>
      </c>
      <c r="E8" s="36">
        <v>43891</v>
      </c>
      <c r="F8" s="36">
        <v>43922</v>
      </c>
      <c r="G8" s="36">
        <v>43952</v>
      </c>
      <c r="H8" s="36">
        <v>43983</v>
      </c>
      <c r="I8" s="36">
        <v>44013</v>
      </c>
      <c r="J8" s="36">
        <v>44044</v>
      </c>
      <c r="K8" s="36">
        <v>44075</v>
      </c>
      <c r="L8" s="36">
        <v>44105</v>
      </c>
      <c r="M8" s="36">
        <v>44136</v>
      </c>
      <c r="N8" s="36">
        <v>44166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40">
        <f>SUM(C9:N9)</f>
        <v>0</v>
      </c>
    </row>
    <row r="10" spans="2:15" x14ac:dyDescent="0.25">
      <c r="B10" s="41" t="s">
        <v>4</v>
      </c>
      <c r="C10" s="39">
        <v>0</v>
      </c>
      <c r="D10" s="39">
        <v>0</v>
      </c>
      <c r="E10" s="40">
        <v>100511.007</v>
      </c>
      <c r="F10" s="40">
        <v>9985882.5</v>
      </c>
      <c r="G10" s="40">
        <v>10027554.157919999</v>
      </c>
      <c r="H10" s="40">
        <v>9976391.0999999996</v>
      </c>
      <c r="I10" s="40">
        <v>9976391.0999999996</v>
      </c>
      <c r="J10" s="39">
        <v>0</v>
      </c>
      <c r="K10" s="39">
        <v>0</v>
      </c>
      <c r="L10" s="40">
        <v>9999098.9730000012</v>
      </c>
      <c r="M10" s="40">
        <v>24917937.684</v>
      </c>
      <c r="N10" s="39">
        <v>0</v>
      </c>
      <c r="O10" s="40">
        <f t="shared" ref="O10:O14" si="0">SUM(C10:N10)</f>
        <v>74983766.521919996</v>
      </c>
    </row>
    <row r="11" spans="2:15" x14ac:dyDescent="0.25">
      <c r="B11" s="41" t="s">
        <v>1</v>
      </c>
      <c r="C11" s="38">
        <v>27150</v>
      </c>
      <c r="D11" s="40">
        <v>50036.807999999997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31076</v>
      </c>
      <c r="K11" s="39">
        <v>19707.71</v>
      </c>
      <c r="L11" s="39">
        <v>28125</v>
      </c>
      <c r="M11" s="40">
        <v>2400</v>
      </c>
      <c r="N11" s="39">
        <v>0</v>
      </c>
      <c r="O11" s="40">
        <f t="shared" si="0"/>
        <v>158495.51799999998</v>
      </c>
    </row>
    <row r="12" spans="2:15" x14ac:dyDescent="0.25">
      <c r="B12" s="42" t="s">
        <v>5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0</v>
      </c>
      <c r="E13" s="40">
        <v>101628.14200000001</v>
      </c>
      <c r="F13" s="39">
        <v>0</v>
      </c>
      <c r="G13" s="39">
        <v>0</v>
      </c>
      <c r="H13" s="39">
        <v>0</v>
      </c>
      <c r="I13" s="39">
        <v>0</v>
      </c>
      <c r="J13" s="40">
        <v>10343005.6</v>
      </c>
      <c r="K13" s="39">
        <v>19255888.355</v>
      </c>
      <c r="L13" s="39">
        <v>0</v>
      </c>
      <c r="M13" s="39">
        <v>0</v>
      </c>
      <c r="N13" s="39">
        <v>7348976.318549999</v>
      </c>
      <c r="O13" s="40">
        <f t="shared" si="0"/>
        <v>37049498.415550001</v>
      </c>
    </row>
    <row r="14" spans="2:15" x14ac:dyDescent="0.25">
      <c r="B14" s="41" t="s">
        <v>19</v>
      </c>
      <c r="C14" s="39">
        <v>119489746.2886</v>
      </c>
      <c r="D14" s="39">
        <v>224889414.30583197</v>
      </c>
      <c r="E14" s="40">
        <v>147490372.61443999</v>
      </c>
      <c r="F14" s="40">
        <v>3005870.0519999997</v>
      </c>
      <c r="G14" s="40">
        <v>20075948.15185</v>
      </c>
      <c r="H14" s="40">
        <v>25481974.082672</v>
      </c>
      <c r="I14" s="40">
        <v>25481974.082672</v>
      </c>
      <c r="J14" s="39">
        <v>5131585.8499999996</v>
      </c>
      <c r="K14" s="39">
        <v>28825975.313000005</v>
      </c>
      <c r="L14" s="40">
        <v>34986743.373400003</v>
      </c>
      <c r="M14" s="39">
        <v>0</v>
      </c>
      <c r="N14" s="39">
        <v>31858999.539999999</v>
      </c>
      <c r="O14" s="40">
        <f t="shared" si="0"/>
        <v>666718603.65446591</v>
      </c>
    </row>
    <row r="15" spans="2:15" x14ac:dyDescent="0.25">
      <c r="B15" s="43" t="s">
        <v>3</v>
      </c>
      <c r="C15" s="44">
        <f t="shared" ref="C15:G15" si="1">SUM(C9:C14)</f>
        <v>119516896.2886</v>
      </c>
      <c r="D15" s="44">
        <f t="shared" si="1"/>
        <v>224939451.11383197</v>
      </c>
      <c r="E15" s="44">
        <f t="shared" si="1"/>
        <v>147692511.76343998</v>
      </c>
      <c r="F15" s="44">
        <f t="shared" si="1"/>
        <v>12991752.551999999</v>
      </c>
      <c r="G15" s="44">
        <f t="shared" si="1"/>
        <v>30103502.309769999</v>
      </c>
      <c r="H15" s="44">
        <f>SUM(H9:H14)</f>
        <v>35458365.182672001</v>
      </c>
      <c r="I15" s="44">
        <f>SUM(I9:I14)</f>
        <v>35458365.182672001</v>
      </c>
      <c r="J15" s="44">
        <f>SUM(J9:J14)</f>
        <v>15505667.449999999</v>
      </c>
      <c r="K15" s="44">
        <f>SUM(K9:K14)</f>
        <v>48101571.378000006</v>
      </c>
      <c r="L15" s="44">
        <f>SUM(L9:L14)</f>
        <v>45013967.346400008</v>
      </c>
      <c r="M15" s="44">
        <f t="shared" ref="M15" si="2">SUM(M9:M14)</f>
        <v>24920337.684</v>
      </c>
      <c r="N15" s="44">
        <f>SUM(N9:N14)</f>
        <v>39207975.858549997</v>
      </c>
      <c r="O15" s="44">
        <f>SUM(O9:O14)</f>
        <v>778910364.10993588</v>
      </c>
    </row>
    <row r="16" spans="2:15" x14ac:dyDescent="0.25">
      <c r="B16" s="49" t="s">
        <v>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14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6"/>
      <c r="C19" s="17"/>
      <c r="D19" s="17"/>
      <c r="E19" s="2"/>
      <c r="F19" s="17"/>
      <c r="G19" s="17"/>
      <c r="H19" s="17"/>
      <c r="I19" s="17"/>
      <c r="J19" s="17"/>
      <c r="K19" s="17"/>
      <c r="L19" s="2"/>
      <c r="M19" s="17"/>
      <c r="N19" s="2"/>
      <c r="O19" s="17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20"/>
      <c r="C24" s="16"/>
      <c r="D24" s="16"/>
      <c r="E24" s="2"/>
      <c r="F24" s="16"/>
      <c r="G24" s="16"/>
      <c r="H24" s="16"/>
      <c r="I24" s="16"/>
      <c r="J24" s="16"/>
      <c r="K24" s="16"/>
      <c r="L24" s="2"/>
      <c r="M24" s="16"/>
      <c r="N24" s="2"/>
      <c r="O24" s="16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  <c r="D29" s="29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4">
    <mergeCell ref="B7:O7"/>
    <mergeCell ref="B16:O16"/>
    <mergeCell ref="B17:O17"/>
    <mergeCell ref="E40:E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topLeftCell="F1" workbookViewId="0">
      <selection activeCell="F1" sqref="A1:XFD104857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6.42578125" style="1" bestFit="1" customWidth="1"/>
    <col min="7" max="7" width="16.28515625" style="1" bestFit="1" customWidth="1"/>
    <col min="8" max="8" width="16.57031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20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44197</v>
      </c>
      <c r="D8" s="36">
        <v>44228</v>
      </c>
      <c r="E8" s="36">
        <v>44256</v>
      </c>
      <c r="F8" s="36">
        <v>44287</v>
      </c>
      <c r="G8" s="36">
        <v>44317</v>
      </c>
      <c r="H8" s="36">
        <v>44348</v>
      </c>
      <c r="I8" s="36">
        <v>44378</v>
      </c>
      <c r="J8" s="36">
        <v>44409</v>
      </c>
      <c r="K8" s="36">
        <v>44440</v>
      </c>
      <c r="L8" s="36">
        <v>44470</v>
      </c>
      <c r="M8" s="36">
        <v>44501</v>
      </c>
      <c r="N8" s="36">
        <v>44531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26460</v>
      </c>
      <c r="M9" s="40">
        <v>0</v>
      </c>
      <c r="N9" s="40">
        <v>0</v>
      </c>
      <c r="O9" s="40">
        <f>SUM(C9:N9)</f>
        <v>26460</v>
      </c>
    </row>
    <row r="10" spans="2:15" x14ac:dyDescent="0.25">
      <c r="B10" s="41" t="s">
        <v>4</v>
      </c>
      <c r="C10" s="39">
        <v>5103996.2399999993</v>
      </c>
      <c r="D10" s="39">
        <v>0</v>
      </c>
      <c r="E10" s="40">
        <v>18484284.912900001</v>
      </c>
      <c r="F10" s="40">
        <v>34813341.344154</v>
      </c>
      <c r="G10" s="40">
        <v>11562849.2026</v>
      </c>
      <c r="H10" s="39">
        <v>5002386.9714000002</v>
      </c>
      <c r="I10" s="40">
        <v>0</v>
      </c>
      <c r="J10" s="39">
        <v>19930124.870151997</v>
      </c>
      <c r="K10" s="39">
        <v>8940786.1679999996</v>
      </c>
      <c r="L10" s="40">
        <v>29946344.027499996</v>
      </c>
      <c r="M10" s="40">
        <v>20126045.267999999</v>
      </c>
      <c r="N10" s="40">
        <v>14841684.805500001</v>
      </c>
      <c r="O10" s="40">
        <f t="shared" ref="O10:O13" si="0">SUM(C10:N10)</f>
        <v>168751843.810206</v>
      </c>
    </row>
    <row r="11" spans="2:15" x14ac:dyDescent="0.25">
      <c r="B11" s="41" t="s">
        <v>1</v>
      </c>
      <c r="C11" s="39">
        <v>0</v>
      </c>
      <c r="D11" s="40">
        <v>2362.5</v>
      </c>
      <c r="E11" s="40">
        <v>4200</v>
      </c>
      <c r="F11" s="39">
        <v>4387.5</v>
      </c>
      <c r="G11" s="40">
        <v>562.5</v>
      </c>
      <c r="H11" s="39">
        <v>45577.200000000004</v>
      </c>
      <c r="I11" s="39">
        <v>2750</v>
      </c>
      <c r="J11" s="40">
        <v>600</v>
      </c>
      <c r="K11" s="39">
        <v>144354.38192800002</v>
      </c>
      <c r="L11" s="40">
        <v>5340</v>
      </c>
      <c r="M11" s="39">
        <v>28125</v>
      </c>
      <c r="N11" s="40">
        <v>7653.3600000000006</v>
      </c>
      <c r="O11" s="40">
        <f>SUM(C11:N11)</f>
        <v>245912.44192800001</v>
      </c>
    </row>
    <row r="12" spans="2:15" x14ac:dyDescent="0.25">
      <c r="B12" s="42" t="s">
        <v>5</v>
      </c>
      <c r="C12" s="39">
        <v>0</v>
      </c>
      <c r="D12" s="39">
        <v>0</v>
      </c>
      <c r="E12" s="39">
        <v>0</v>
      </c>
      <c r="F12" s="39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6937655.2999999998</v>
      </c>
      <c r="E13" s="39">
        <v>0</v>
      </c>
      <c r="F13" s="39">
        <v>15076063.921836002</v>
      </c>
      <c r="G13" s="40">
        <v>0</v>
      </c>
      <c r="H13" s="39">
        <v>280000</v>
      </c>
      <c r="I13" s="39">
        <v>85376.8704</v>
      </c>
      <c r="J13" s="40">
        <v>37172.686438999997</v>
      </c>
      <c r="K13" s="40">
        <v>0</v>
      </c>
      <c r="L13" s="40">
        <v>44846.532511000005</v>
      </c>
      <c r="M13" s="40">
        <v>0</v>
      </c>
      <c r="N13" s="40">
        <v>9981767.48508</v>
      </c>
      <c r="O13" s="40">
        <f t="shared" si="0"/>
        <v>32442882.796266001</v>
      </c>
    </row>
    <row r="14" spans="2:15" x14ac:dyDescent="0.25">
      <c r="B14" s="41" t="s">
        <v>19</v>
      </c>
      <c r="C14" s="38">
        <v>6884137.5999999996</v>
      </c>
      <c r="D14" s="39">
        <v>10599470.401999999</v>
      </c>
      <c r="E14" s="39">
        <v>51915118.973240003</v>
      </c>
      <c r="F14" s="39">
        <v>5005282.2635999992</v>
      </c>
      <c r="G14" s="39">
        <v>23172816.557200003</v>
      </c>
      <c r="H14" s="39">
        <v>44029016.736531995</v>
      </c>
      <c r="I14" s="40">
        <v>58845976.278800003</v>
      </c>
      <c r="J14" s="39">
        <v>7021602.6399999997</v>
      </c>
      <c r="K14" s="40">
        <v>0</v>
      </c>
      <c r="L14" s="39">
        <v>10182025.08</v>
      </c>
      <c r="M14" s="40">
        <v>9969457.3449999988</v>
      </c>
      <c r="N14" s="40">
        <v>15015371.811000001</v>
      </c>
      <c r="O14" s="40">
        <f>SUM(C14:N14)</f>
        <v>242640275.68737197</v>
      </c>
    </row>
    <row r="15" spans="2:15" x14ac:dyDescent="0.25">
      <c r="B15" s="43" t="s">
        <v>3</v>
      </c>
      <c r="C15" s="44">
        <f t="shared" ref="C15:H15" si="1">SUM(C9:C14)</f>
        <v>11988133.84</v>
      </c>
      <c r="D15" s="44">
        <f t="shared" si="1"/>
        <v>17539488.202</v>
      </c>
      <c r="E15" s="44">
        <f t="shared" si="1"/>
        <v>70403603.886140004</v>
      </c>
      <c r="F15" s="44">
        <f t="shared" si="1"/>
        <v>54899075.029590003</v>
      </c>
      <c r="G15" s="44">
        <f t="shared" si="1"/>
        <v>34736228.259800002</v>
      </c>
      <c r="H15" s="44">
        <f t="shared" si="1"/>
        <v>49356980.907931998</v>
      </c>
      <c r="I15" s="44">
        <f t="shared" ref="I15:O15" si="2">SUM(I9:I14)</f>
        <v>58934103.1492</v>
      </c>
      <c r="J15" s="44">
        <f t="shared" si="2"/>
        <v>26989500.196590997</v>
      </c>
      <c r="K15" s="44">
        <f t="shared" si="2"/>
        <v>9085140.5499280002</v>
      </c>
      <c r="L15" s="44">
        <f t="shared" si="2"/>
        <v>40205015.640010998</v>
      </c>
      <c r="M15" s="44">
        <f t="shared" si="2"/>
        <v>30123627.612999998</v>
      </c>
      <c r="N15" s="44">
        <f t="shared" si="2"/>
        <v>39846477.461580001</v>
      </c>
      <c r="O15" s="44">
        <f t="shared" si="2"/>
        <v>444107374.73577195</v>
      </c>
    </row>
    <row r="16" spans="2:15" x14ac:dyDescent="0.25">
      <c r="B16" s="49" t="s">
        <v>6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14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16"/>
      <c r="C19" s="17"/>
      <c r="D19" s="17"/>
      <c r="E19" s="2"/>
      <c r="F19" s="17"/>
      <c r="G19" s="17"/>
      <c r="H19" s="17"/>
      <c r="I19" s="17"/>
      <c r="J19" s="17"/>
      <c r="K19" s="17"/>
      <c r="L19" s="2"/>
      <c r="M19" s="17"/>
      <c r="N19" s="2"/>
      <c r="O19" s="17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20"/>
      <c r="C24" s="16"/>
      <c r="D24" s="16"/>
      <c r="E24" s="2"/>
      <c r="F24" s="16"/>
      <c r="G24" s="16"/>
      <c r="H24" s="16"/>
      <c r="I24" s="16"/>
      <c r="J24" s="16"/>
      <c r="K24" s="16"/>
      <c r="L24" s="2"/>
      <c r="M24" s="16"/>
      <c r="N24" s="2"/>
      <c r="O24" s="16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5"/>
      <c r="C29" s="4"/>
      <c r="D29" s="29"/>
    </row>
    <row r="30" spans="2:17" x14ac:dyDescent="0.25">
      <c r="B30" s="5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</row>
    <row r="43" spans="2:6" x14ac:dyDescent="0.25">
      <c r="B43" s="4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7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4">
    <mergeCell ref="B7:O7"/>
    <mergeCell ref="B16:O16"/>
    <mergeCell ref="B17:O17"/>
    <mergeCell ref="E40:E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8"/>
  <sheetViews>
    <sheetView tabSelected="1" workbookViewId="0">
      <selection activeCell="F16" sqref="F16"/>
    </sheetView>
  </sheetViews>
  <sheetFormatPr baseColWidth="10" defaultRowHeight="15" x14ac:dyDescent="0.25"/>
  <cols>
    <col min="1" max="1" width="11.42578125" style="1"/>
    <col min="2" max="2" width="26.42578125" style="1" bestFit="1" customWidth="1"/>
    <col min="3" max="3" width="17.42578125" style="1" bestFit="1" customWidth="1"/>
    <col min="4" max="4" width="17.28515625" style="1" bestFit="1" customWidth="1"/>
    <col min="5" max="5" width="17.140625" style="1" bestFit="1" customWidth="1"/>
    <col min="6" max="6" width="16.42578125" style="1" bestFit="1" customWidth="1"/>
    <col min="7" max="7" width="16.28515625" style="1" bestFit="1" customWidth="1"/>
    <col min="8" max="8" width="16.5703125" style="1" bestFit="1" customWidth="1"/>
    <col min="9" max="12" width="16.42578125" style="1" bestFit="1" customWidth="1"/>
    <col min="13" max="13" width="17.140625" style="1" customWidth="1"/>
    <col min="14" max="14" width="16.42578125" style="1" bestFit="1" customWidth="1"/>
    <col min="15" max="15" width="17.28515625" style="1" customWidth="1"/>
    <col min="16" max="16384" width="11.42578125" style="1"/>
  </cols>
  <sheetData>
    <row r="7" spans="2:15" ht="51.75" customHeight="1" x14ac:dyDescent="0.25">
      <c r="B7" s="48" t="s">
        <v>21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44562</v>
      </c>
      <c r="D8" s="36">
        <v>44593</v>
      </c>
      <c r="E8" s="36">
        <v>44621</v>
      </c>
      <c r="F8" s="36">
        <v>44652</v>
      </c>
      <c r="G8" s="36">
        <v>44682</v>
      </c>
      <c r="H8" s="36">
        <v>44713</v>
      </c>
      <c r="I8" s="36">
        <v>44743</v>
      </c>
      <c r="J8" s="36">
        <v>44774</v>
      </c>
      <c r="K8" s="36">
        <v>44805</v>
      </c>
      <c r="L8" s="36">
        <v>44835</v>
      </c>
      <c r="M8" s="36">
        <v>44866</v>
      </c>
      <c r="N8" s="36">
        <v>44896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40"/>
      <c r="H9" s="40"/>
      <c r="I9" s="40"/>
      <c r="J9" s="40"/>
      <c r="K9" s="40"/>
      <c r="L9" s="40"/>
      <c r="M9" s="40"/>
      <c r="N9" s="40"/>
      <c r="O9" s="40">
        <f>SUM(C9:N9)</f>
        <v>0</v>
      </c>
    </row>
    <row r="10" spans="2:15" x14ac:dyDescent="0.25">
      <c r="B10" s="41" t="s">
        <v>4</v>
      </c>
      <c r="C10" s="39">
        <v>5234190.2080000006</v>
      </c>
      <c r="D10" s="39">
        <v>14971759.275899999</v>
      </c>
      <c r="E10" s="40">
        <v>27362103.694025002</v>
      </c>
      <c r="F10" s="39">
        <v>0</v>
      </c>
      <c r="G10" s="40"/>
      <c r="H10" s="39"/>
      <c r="I10" s="40"/>
      <c r="J10" s="39"/>
      <c r="K10" s="39"/>
      <c r="L10" s="40"/>
      <c r="M10" s="40"/>
      <c r="N10" s="40"/>
      <c r="O10" s="40">
        <f t="shared" ref="O10:O13" si="0">SUM(C10:N10)</f>
        <v>47568053.177925006</v>
      </c>
    </row>
    <row r="11" spans="2:15" x14ac:dyDescent="0.25">
      <c r="B11" s="41" t="s">
        <v>1</v>
      </c>
      <c r="C11" s="39">
        <v>46791.689985999998</v>
      </c>
      <c r="D11" s="39">
        <v>146670</v>
      </c>
      <c r="E11" s="39">
        <v>0</v>
      </c>
      <c r="F11" s="39">
        <v>1800</v>
      </c>
      <c r="G11" s="40"/>
      <c r="H11" s="39"/>
      <c r="I11" s="39"/>
      <c r="J11" s="40"/>
      <c r="K11" s="39"/>
      <c r="L11" s="40"/>
      <c r="M11" s="39"/>
      <c r="N11" s="40"/>
      <c r="O11" s="40">
        <f>SUM(C11:N11)</f>
        <v>195261.68998600001</v>
      </c>
    </row>
    <row r="12" spans="2:15" x14ac:dyDescent="0.25">
      <c r="B12" s="42" t="s">
        <v>5</v>
      </c>
      <c r="C12" s="39">
        <v>475166.40145899996</v>
      </c>
      <c r="D12" s="39">
        <v>0</v>
      </c>
      <c r="E12" s="39">
        <v>0</v>
      </c>
      <c r="F12" s="39">
        <v>0</v>
      </c>
      <c r="G12" s="40"/>
      <c r="H12" s="40"/>
      <c r="I12" s="40"/>
      <c r="J12" s="40"/>
      <c r="K12" s="40"/>
      <c r="L12" s="40"/>
      <c r="M12" s="40"/>
      <c r="N12" s="40"/>
      <c r="O12" s="40">
        <f t="shared" si="0"/>
        <v>475166.40145899996</v>
      </c>
    </row>
    <row r="13" spans="2:15" x14ac:dyDescent="0.25">
      <c r="B13" s="41" t="s">
        <v>2</v>
      </c>
      <c r="C13" s="39">
        <v>0</v>
      </c>
      <c r="D13" s="39">
        <v>0</v>
      </c>
      <c r="E13" s="39">
        <v>720.3</v>
      </c>
      <c r="F13" s="39">
        <v>0</v>
      </c>
      <c r="G13" s="40"/>
      <c r="H13" s="39"/>
      <c r="I13" s="39"/>
      <c r="J13" s="40"/>
      <c r="K13" s="40"/>
      <c r="L13" s="40"/>
      <c r="M13" s="40"/>
      <c r="N13" s="40"/>
      <c r="O13" s="40">
        <f t="shared" si="0"/>
        <v>720.3</v>
      </c>
    </row>
    <row r="14" spans="2:15" x14ac:dyDescent="0.25">
      <c r="B14" s="41" t="s">
        <v>19</v>
      </c>
      <c r="C14" s="39">
        <v>40083072.9705</v>
      </c>
      <c r="D14" s="40">
        <v>10004695.8828</v>
      </c>
      <c r="E14" s="39">
        <v>0</v>
      </c>
      <c r="F14" s="39">
        <v>19955317.838500001</v>
      </c>
      <c r="G14" s="39"/>
      <c r="H14" s="39"/>
      <c r="I14" s="40"/>
      <c r="J14" s="39"/>
      <c r="K14" s="40"/>
      <c r="L14" s="39"/>
      <c r="M14" s="40"/>
      <c r="N14" s="40"/>
      <c r="O14" s="40">
        <f>SUM(C14:N14)</f>
        <v>70043086.691799998</v>
      </c>
    </row>
    <row r="15" spans="2:15" x14ac:dyDescent="0.25">
      <c r="B15" s="41" t="s">
        <v>22</v>
      </c>
      <c r="C15" s="39">
        <v>0</v>
      </c>
      <c r="D15" s="39">
        <v>0</v>
      </c>
      <c r="E15" s="39">
        <v>0</v>
      </c>
      <c r="F15" s="39">
        <v>0</v>
      </c>
      <c r="G15" s="39"/>
      <c r="H15" s="39"/>
      <c r="I15" s="40"/>
      <c r="J15" s="39"/>
      <c r="K15" s="40"/>
      <c r="L15" s="39"/>
      <c r="M15" s="40"/>
      <c r="N15" s="40"/>
      <c r="O15" s="40"/>
    </row>
    <row r="16" spans="2:15" x14ac:dyDescent="0.25">
      <c r="B16" s="43" t="s">
        <v>3</v>
      </c>
      <c r="C16" s="44">
        <f>SUM(C9:C15)</f>
        <v>45839221.269945003</v>
      </c>
      <c r="D16" s="44">
        <f t="shared" ref="D16:E16" si="1">SUM(D9:D15)</f>
        <v>25123125.158699997</v>
      </c>
      <c r="E16" s="44">
        <f t="shared" si="1"/>
        <v>27362823.994025003</v>
      </c>
      <c r="F16" s="44">
        <f>SUM(F9:F15)</f>
        <v>19957117.838500001</v>
      </c>
      <c r="G16" s="44">
        <f t="shared" ref="F16:O16" si="2">SUM(G9:G14)</f>
        <v>0</v>
      </c>
      <c r="H16" s="44">
        <f t="shared" si="2"/>
        <v>0</v>
      </c>
      <c r="I16" s="44">
        <f t="shared" si="2"/>
        <v>0</v>
      </c>
      <c r="J16" s="44">
        <f t="shared" si="2"/>
        <v>0</v>
      </c>
      <c r="K16" s="44">
        <f t="shared" si="2"/>
        <v>0</v>
      </c>
      <c r="L16" s="44">
        <f t="shared" si="2"/>
        <v>0</v>
      </c>
      <c r="M16" s="44">
        <f t="shared" si="2"/>
        <v>0</v>
      </c>
      <c r="N16" s="44">
        <f t="shared" si="2"/>
        <v>0</v>
      </c>
      <c r="O16" s="44">
        <f t="shared" si="2"/>
        <v>118282288.26117</v>
      </c>
    </row>
    <row r="17" spans="2:17" x14ac:dyDescent="0.25">
      <c r="B17" s="49" t="s">
        <v>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7" x14ac:dyDescent="0.25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2:17" x14ac:dyDescent="0.25">
      <c r="B19" s="14"/>
      <c r="C19" s="14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16"/>
      <c r="C20" s="17"/>
      <c r="D20" s="17"/>
      <c r="E20" s="2"/>
      <c r="F20" s="17"/>
      <c r="G20" s="17"/>
      <c r="H20" s="17"/>
      <c r="I20" s="17"/>
      <c r="J20" s="17"/>
      <c r="K20" s="17"/>
      <c r="L20" s="2"/>
      <c r="M20" s="17"/>
      <c r="N20" s="2"/>
      <c r="O20" s="17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18"/>
      <c r="C23" s="19"/>
      <c r="D23" s="19"/>
      <c r="E23" s="2"/>
      <c r="F23" s="19"/>
      <c r="G23" s="19"/>
      <c r="H23" s="19"/>
      <c r="I23" s="19"/>
      <c r="J23" s="19"/>
      <c r="K23" s="19"/>
      <c r="L23" s="2"/>
      <c r="M23" s="19"/>
      <c r="N23" s="2"/>
      <c r="O23" s="19"/>
      <c r="P23" s="2"/>
      <c r="Q23" s="2"/>
    </row>
    <row r="24" spans="2:17" x14ac:dyDescent="0.25">
      <c r="B24" s="18"/>
      <c r="C24" s="19"/>
      <c r="D24" s="19"/>
      <c r="E24" s="2"/>
      <c r="F24" s="19"/>
      <c r="G24" s="19"/>
      <c r="H24" s="19"/>
      <c r="I24" s="19"/>
      <c r="J24" s="19"/>
      <c r="K24" s="19"/>
      <c r="L24" s="2"/>
      <c r="M24" s="19"/>
      <c r="N24" s="2"/>
      <c r="O24" s="19"/>
      <c r="P24" s="2"/>
      <c r="Q24" s="2"/>
    </row>
    <row r="25" spans="2:17" x14ac:dyDescent="0.25">
      <c r="B25" s="20"/>
      <c r="C25" s="16"/>
      <c r="D25" s="16"/>
      <c r="E25" s="2"/>
      <c r="F25" s="16"/>
      <c r="G25" s="16"/>
      <c r="H25" s="16"/>
      <c r="I25" s="16"/>
      <c r="J25" s="16"/>
      <c r="K25" s="16"/>
      <c r="L25" s="2"/>
      <c r="M25" s="16"/>
      <c r="N25" s="2"/>
      <c r="O25" s="16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5"/>
      <c r="C28" s="14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B29" s="15"/>
      <c r="C29" s="14"/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x14ac:dyDescent="0.25">
      <c r="B30" s="5"/>
      <c r="C30" s="4"/>
      <c r="D30" s="29"/>
    </row>
    <row r="31" spans="2:17" x14ac:dyDescent="0.25">
      <c r="B31" s="5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</row>
    <row r="37" spans="2:6" x14ac:dyDescent="0.25">
      <c r="B37" s="4"/>
      <c r="C37" s="4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2"/>
      <c r="F39" s="2"/>
    </row>
    <row r="40" spans="2:6" x14ac:dyDescent="0.25">
      <c r="B40" s="4"/>
      <c r="C40" s="4"/>
      <c r="D40" s="2"/>
      <c r="E40" s="2"/>
      <c r="F40" s="2"/>
    </row>
    <row r="41" spans="2:6" x14ac:dyDescent="0.25">
      <c r="B41" s="4"/>
      <c r="C41" s="4"/>
      <c r="D41" s="2"/>
      <c r="E41" s="45"/>
      <c r="F41" s="2"/>
    </row>
    <row r="42" spans="2:6" x14ac:dyDescent="0.25">
      <c r="B42" s="4"/>
      <c r="C42" s="4"/>
      <c r="D42" s="2"/>
      <c r="E42" s="45"/>
      <c r="F42" s="2"/>
    </row>
    <row r="43" spans="2:6" x14ac:dyDescent="0.25">
      <c r="B43" s="4"/>
      <c r="C43" s="4"/>
    </row>
    <row r="44" spans="2:6" x14ac:dyDescent="0.25">
      <c r="B44" s="4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5"/>
      <c r="C212" s="4"/>
    </row>
    <row r="213" spans="2:3" x14ac:dyDescent="0.25">
      <c r="B213" s="5"/>
      <c r="C213" s="4"/>
    </row>
    <row r="214" spans="2:3" x14ac:dyDescent="0.25">
      <c r="B214" s="5"/>
      <c r="C214" s="4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7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4">
    <mergeCell ref="B7:O7"/>
    <mergeCell ref="B17:O17"/>
    <mergeCell ref="B18:O18"/>
    <mergeCell ref="E41:E4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zoomScaleSheetLayoutView="100" workbookViewId="0">
      <selection activeCell="M35" sqref="K35:M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42578125" style="1" bestFit="1" customWidth="1"/>
    <col min="5" max="5" width="10" style="1" customWidth="1"/>
    <col min="6" max="6" width="15.5703125" style="1" bestFit="1" customWidth="1"/>
    <col min="7" max="7" width="15.42578125" style="1" bestFit="1" customWidth="1"/>
    <col min="8" max="8" width="16.140625" style="1" bestFit="1" customWidth="1"/>
    <col min="9" max="9" width="14.42578125" style="1" bestFit="1" customWidth="1"/>
    <col min="10" max="10" width="15.42578125" style="1" bestFit="1" customWidth="1"/>
    <col min="11" max="11" width="14" style="1" bestFit="1" customWidth="1"/>
    <col min="12" max="12" width="11.7109375" style="1" bestFit="1" customWidth="1"/>
    <col min="13" max="13" width="14.85546875" style="1" bestFit="1" customWidth="1"/>
    <col min="14" max="14" width="12.42578125" style="1" bestFit="1" customWidth="1"/>
    <col min="15" max="15" width="17" style="1" bestFit="1" customWidth="1"/>
    <col min="16" max="16384" width="11.42578125" style="1"/>
  </cols>
  <sheetData>
    <row r="7" spans="2:17" ht="66" customHeight="1" x14ac:dyDescent="0.25">
      <c r="B7" s="46" t="s">
        <v>9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7" x14ac:dyDescent="0.25">
      <c r="B8" s="21" t="s">
        <v>7</v>
      </c>
      <c r="C8" s="22">
        <v>40909</v>
      </c>
      <c r="D8" s="22">
        <v>40940</v>
      </c>
      <c r="E8" s="22">
        <v>40969</v>
      </c>
      <c r="F8" s="22">
        <v>41000</v>
      </c>
      <c r="G8" s="22">
        <v>41030</v>
      </c>
      <c r="H8" s="22">
        <v>41061</v>
      </c>
      <c r="I8" s="22">
        <v>41091</v>
      </c>
      <c r="J8" s="22">
        <v>41122</v>
      </c>
      <c r="K8" s="22">
        <v>41153</v>
      </c>
      <c r="L8" s="22">
        <v>41183</v>
      </c>
      <c r="M8" s="22">
        <v>41214</v>
      </c>
      <c r="N8" s="22">
        <v>41244</v>
      </c>
      <c r="O8" s="22" t="s">
        <v>3</v>
      </c>
    </row>
    <row r="9" spans="2:17" x14ac:dyDescent="0.25">
      <c r="B9" s="10" t="s">
        <v>4</v>
      </c>
      <c r="C9" s="25"/>
      <c r="D9" s="26"/>
      <c r="E9" s="26"/>
      <c r="F9" s="26"/>
      <c r="G9" s="26">
        <v>661.5</v>
      </c>
      <c r="H9" s="26">
        <v>756</v>
      </c>
      <c r="I9" s="26"/>
      <c r="J9" s="26">
        <v>11677.5</v>
      </c>
      <c r="K9" s="26">
        <v>661.5</v>
      </c>
      <c r="L9" s="26"/>
      <c r="M9" s="26"/>
      <c r="N9" s="26">
        <v>608666.39999999991</v>
      </c>
      <c r="O9" s="26">
        <v>622422.89999999991</v>
      </c>
    </row>
    <row r="10" spans="2:17" x14ac:dyDescent="0.25">
      <c r="B10" s="10" t="s">
        <v>1</v>
      </c>
      <c r="C10" s="25">
        <v>9768</v>
      </c>
      <c r="D10" s="26">
        <v>43114</v>
      </c>
      <c r="E10" s="26"/>
      <c r="F10" s="26">
        <v>10720</v>
      </c>
      <c r="G10" s="26">
        <v>20648</v>
      </c>
      <c r="H10" s="26">
        <v>64654</v>
      </c>
      <c r="I10" s="26">
        <v>3106</v>
      </c>
      <c r="J10" s="26">
        <v>15380</v>
      </c>
      <c r="K10" s="26">
        <v>1830</v>
      </c>
      <c r="L10" s="26"/>
      <c r="M10" s="26">
        <v>3886</v>
      </c>
      <c r="N10" s="26">
        <v>30511.85</v>
      </c>
      <c r="O10" s="26">
        <v>203617.85</v>
      </c>
    </row>
    <row r="11" spans="2:17" x14ac:dyDescent="0.25">
      <c r="B11" s="23" t="s">
        <v>5</v>
      </c>
      <c r="C11" s="26"/>
      <c r="D11" s="26"/>
      <c r="E11" s="26"/>
      <c r="F11" s="26"/>
      <c r="G11" s="26">
        <v>14572</v>
      </c>
      <c r="H11" s="26">
        <v>8076</v>
      </c>
      <c r="I11" s="26"/>
      <c r="J11" s="26"/>
      <c r="K11" s="26"/>
      <c r="L11" s="26"/>
      <c r="M11" s="26"/>
      <c r="N11" s="26"/>
      <c r="O11" s="26">
        <v>22648</v>
      </c>
    </row>
    <row r="12" spans="2:17" x14ac:dyDescent="0.25">
      <c r="B12" s="10" t="s">
        <v>2</v>
      </c>
      <c r="C12" s="25">
        <v>6000</v>
      </c>
      <c r="D12" s="26"/>
      <c r="E12" s="26"/>
      <c r="F12" s="26"/>
      <c r="G12" s="26"/>
      <c r="H12" s="26"/>
      <c r="I12" s="26"/>
      <c r="J12" s="26">
        <v>20000</v>
      </c>
      <c r="K12" s="26">
        <v>2286</v>
      </c>
      <c r="L12" s="26"/>
      <c r="M12" s="26"/>
      <c r="N12" s="26"/>
      <c r="O12" s="26">
        <v>28286</v>
      </c>
    </row>
    <row r="13" spans="2:17" x14ac:dyDescent="0.25">
      <c r="B13" s="9" t="s">
        <v>3</v>
      </c>
      <c r="C13" s="27">
        <v>15768</v>
      </c>
      <c r="D13" s="27">
        <v>43114</v>
      </c>
      <c r="E13" s="27"/>
      <c r="F13" s="27">
        <v>10720</v>
      </c>
      <c r="G13" s="27">
        <v>35881.5</v>
      </c>
      <c r="H13" s="27">
        <v>73486</v>
      </c>
      <c r="I13" s="27">
        <v>3106</v>
      </c>
      <c r="J13" s="27">
        <v>47057.5</v>
      </c>
      <c r="K13" s="27">
        <v>4777.5</v>
      </c>
      <c r="L13" s="27"/>
      <c r="M13" s="27">
        <v>3886</v>
      </c>
      <c r="N13" s="27">
        <v>639178.24999999988</v>
      </c>
      <c r="O13" s="27">
        <v>876974.74999999988</v>
      </c>
    </row>
    <row r="14" spans="2:17" ht="15" customHeight="1" x14ac:dyDescent="0.25">
      <c r="B14" s="47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2:17" x14ac:dyDescent="0.25"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2:17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16"/>
      <c r="C17" s="17"/>
      <c r="D17" s="17"/>
      <c r="E17" s="2"/>
      <c r="F17" s="17"/>
      <c r="G17" s="17"/>
      <c r="H17" s="17"/>
      <c r="I17" s="17"/>
      <c r="J17" s="17"/>
      <c r="K17" s="17"/>
      <c r="L17" s="2"/>
      <c r="M17" s="17"/>
      <c r="N17" s="2"/>
      <c r="O17" s="17"/>
      <c r="P17" s="2"/>
      <c r="Q17" s="2"/>
    </row>
    <row r="18" spans="2:17" x14ac:dyDescent="0.25">
      <c r="B18" s="18"/>
      <c r="C18" s="19"/>
      <c r="D18" s="19"/>
      <c r="E18" s="2"/>
      <c r="F18" s="19"/>
      <c r="G18" s="19"/>
      <c r="H18" s="19"/>
      <c r="I18" s="19"/>
      <c r="J18" s="19"/>
      <c r="K18" s="19"/>
      <c r="L18" s="2"/>
      <c r="M18" s="19"/>
      <c r="N18" s="2"/>
      <c r="O18" s="19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20"/>
      <c r="C22" s="16"/>
      <c r="D22" s="16"/>
      <c r="E22" s="2"/>
      <c r="F22" s="16"/>
      <c r="G22" s="16"/>
      <c r="H22" s="16"/>
      <c r="I22" s="16"/>
      <c r="J22" s="16"/>
      <c r="K22" s="16"/>
      <c r="L22" s="2"/>
      <c r="M22" s="16"/>
      <c r="N22" s="2"/>
      <c r="O22" s="16"/>
      <c r="P22" s="2"/>
      <c r="Q22" s="2"/>
    </row>
    <row r="23" spans="2:17" x14ac:dyDescent="0.25">
      <c r="B23" s="15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5"/>
      <c r="C27" s="4"/>
    </row>
    <row r="28" spans="2:17" x14ac:dyDescent="0.25">
      <c r="B28" s="5"/>
      <c r="C28" s="4"/>
    </row>
    <row r="29" spans="2:17" x14ac:dyDescent="0.25">
      <c r="B29" s="4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  <c r="D35" s="2"/>
      <c r="E35" s="2"/>
      <c r="F35" s="2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45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</row>
    <row r="41" spans="2:6" x14ac:dyDescent="0.25">
      <c r="B41" s="4"/>
      <c r="C41" s="4"/>
    </row>
    <row r="42" spans="2:6" x14ac:dyDescent="0.25">
      <c r="B42" s="5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5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5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7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sortState ref="B4:C236">
    <sortCondition descending="1" ref="B4:B236" customList="enero,febrero,marzo,abril,mayo,junio,julio,agosto,septiembre,octubre,noviembre,diciembre"/>
  </sortState>
  <mergeCells count="3">
    <mergeCell ref="E38:E39"/>
    <mergeCell ref="B7:O7"/>
    <mergeCell ref="B14:O14"/>
  </mergeCells>
  <pageMargins left="1.2649999999999999" right="0.7" top="0.75" bottom="0.75" header="0.3" footer="0.3"/>
  <pageSetup paperSize="119" scale="49" orientation="landscape" r:id="rId1"/>
  <rowBreaks count="1" manualBreakCount="1">
    <brk id="24" max="15" man="1"/>
  </rowBreaks>
  <colBreaks count="1" manualBreakCount="1">
    <brk id="16" min="5" max="2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topLeftCell="F1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2" width="11.85546875" style="1" bestFit="1" customWidth="1"/>
    <col min="13" max="13" width="14.85546875" style="1" bestFit="1" customWidth="1"/>
    <col min="14" max="14" width="10.5703125" style="1" customWidth="1"/>
    <col min="15" max="15" width="17" style="1" bestFit="1" customWidth="1"/>
    <col min="16" max="16384" width="11.42578125" style="1"/>
  </cols>
  <sheetData>
    <row r="7" spans="2:15" ht="66" customHeight="1" x14ac:dyDescent="0.25">
      <c r="B7" s="46" t="s">
        <v>10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41275</v>
      </c>
      <c r="D8" s="22">
        <v>41306</v>
      </c>
      <c r="E8" s="22">
        <v>41334</v>
      </c>
      <c r="F8" s="22">
        <v>41365</v>
      </c>
      <c r="G8" s="22">
        <v>41395</v>
      </c>
      <c r="H8" s="22">
        <v>41426</v>
      </c>
      <c r="I8" s="22">
        <v>41456</v>
      </c>
      <c r="J8" s="22">
        <v>41487</v>
      </c>
      <c r="K8" s="22">
        <v>41518</v>
      </c>
      <c r="L8" s="22">
        <v>41548</v>
      </c>
      <c r="M8" s="22">
        <v>41579</v>
      </c>
      <c r="N8" s="22">
        <v>41609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/>
      <c r="I9" s="32"/>
      <c r="J9" s="32"/>
      <c r="K9" s="32"/>
      <c r="L9" s="32"/>
      <c r="M9" s="32">
        <v>562.5</v>
      </c>
      <c r="N9" s="32"/>
      <c r="O9" s="26">
        <f t="shared" ref="O9:O14" si="0">+SUM(C9:N9)</f>
        <v>562.5</v>
      </c>
    </row>
    <row r="10" spans="2:15" x14ac:dyDescent="0.25">
      <c r="B10" s="10" t="s">
        <v>4</v>
      </c>
      <c r="D10" s="25">
        <v>810</v>
      </c>
      <c r="E10" s="26"/>
      <c r="F10" s="26"/>
      <c r="G10" s="26">
        <v>570</v>
      </c>
      <c r="H10" s="26"/>
      <c r="I10" s="26">
        <v>17262</v>
      </c>
      <c r="J10" s="26"/>
      <c r="K10" s="26"/>
      <c r="L10" s="26"/>
      <c r="M10" s="26">
        <v>148.5</v>
      </c>
      <c r="N10" s="26"/>
      <c r="O10" s="26">
        <f t="shared" si="0"/>
        <v>18790.5</v>
      </c>
    </row>
    <row r="11" spans="2:15" x14ac:dyDescent="0.25">
      <c r="B11" s="10" t="s">
        <v>1</v>
      </c>
      <c r="C11" s="25">
        <v>3572</v>
      </c>
      <c r="D11" s="26">
        <v>51068</v>
      </c>
      <c r="E11" s="26"/>
      <c r="F11" s="26">
        <v>1716</v>
      </c>
      <c r="G11" s="26"/>
      <c r="H11" s="26">
        <v>17993</v>
      </c>
      <c r="I11" s="26">
        <v>13688.5</v>
      </c>
      <c r="J11" s="26">
        <v>5486</v>
      </c>
      <c r="K11" s="26">
        <v>35115</v>
      </c>
      <c r="L11" s="26">
        <v>2857.5</v>
      </c>
      <c r="M11" s="26">
        <v>17857.5</v>
      </c>
      <c r="N11" s="26">
        <v>5953.5</v>
      </c>
      <c r="O11" s="26">
        <f t="shared" si="0"/>
        <v>155307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>
        <v>38481.75</v>
      </c>
      <c r="E13" s="26">
        <v>4578.75</v>
      </c>
      <c r="F13" s="26">
        <v>21052.5</v>
      </c>
      <c r="G13" s="26">
        <v>23600</v>
      </c>
      <c r="H13" s="26">
        <v>22000</v>
      </c>
      <c r="I13" s="26"/>
      <c r="J13" s="26">
        <v>2857.5</v>
      </c>
      <c r="K13" s="26"/>
      <c r="L13" s="26"/>
      <c r="M13" s="26"/>
      <c r="N13" s="26">
        <v>9573.75</v>
      </c>
      <c r="O13" s="26">
        <f t="shared" si="0"/>
        <v>122144.25</v>
      </c>
    </row>
    <row r="14" spans="2:15" x14ac:dyDescent="0.25">
      <c r="B14" s="9" t="s">
        <v>3</v>
      </c>
      <c r="C14" s="27">
        <f t="shared" ref="C14:J14" si="1">SUM(C9:C13)</f>
        <v>3572</v>
      </c>
      <c r="D14" s="27">
        <f t="shared" si="1"/>
        <v>90359.75</v>
      </c>
      <c r="E14" s="27">
        <f t="shared" si="1"/>
        <v>4578.75</v>
      </c>
      <c r="F14" s="27">
        <f t="shared" si="1"/>
        <v>22768.5</v>
      </c>
      <c r="G14" s="27">
        <f t="shared" si="1"/>
        <v>24170</v>
      </c>
      <c r="H14" s="27">
        <f t="shared" si="1"/>
        <v>39993</v>
      </c>
      <c r="I14" s="27">
        <f t="shared" si="1"/>
        <v>30950.5</v>
      </c>
      <c r="J14" s="27">
        <f t="shared" si="1"/>
        <v>8343.5</v>
      </c>
      <c r="K14" s="27">
        <f>SUM(K9:K13)</f>
        <v>35115</v>
      </c>
      <c r="L14" s="27">
        <f>SUM(L9:L13)</f>
        <v>2857.5</v>
      </c>
      <c r="M14" s="27">
        <f>SUM(M9:M13)</f>
        <v>18568.5</v>
      </c>
      <c r="N14" s="27">
        <f>SUM(N9:N13)</f>
        <v>15527.25</v>
      </c>
      <c r="O14" s="27">
        <f t="shared" si="0"/>
        <v>296804.25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topLeftCell="A7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41640</v>
      </c>
      <c r="D8" s="22">
        <v>41671</v>
      </c>
      <c r="E8" s="22">
        <v>41699</v>
      </c>
      <c r="F8" s="22">
        <v>41730</v>
      </c>
      <c r="G8" s="22">
        <v>41760</v>
      </c>
      <c r="H8" s="22">
        <v>41791</v>
      </c>
      <c r="I8" s="22">
        <v>41821</v>
      </c>
      <c r="J8" s="22">
        <v>41852</v>
      </c>
      <c r="K8" s="22">
        <v>41883</v>
      </c>
      <c r="L8" s="22">
        <v>41913</v>
      </c>
      <c r="M8" s="22">
        <v>41944</v>
      </c>
      <c r="N8" s="22">
        <v>41974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>
        <v>7041.3</v>
      </c>
      <c r="I9" s="32"/>
      <c r="J9" s="32"/>
      <c r="K9" s="32"/>
      <c r="L9" s="32"/>
      <c r="M9" s="32"/>
      <c r="N9" s="32"/>
      <c r="O9" s="26">
        <f t="shared" ref="O9:O14" si="0">+SUM(C9:N9)</f>
        <v>7041.3</v>
      </c>
    </row>
    <row r="10" spans="2:15" x14ac:dyDescent="0.25">
      <c r="B10" s="10" t="s">
        <v>4</v>
      </c>
      <c r="D10" s="25"/>
      <c r="E10" s="26"/>
      <c r="F10" s="26"/>
      <c r="G10" s="26"/>
      <c r="H10" s="26"/>
      <c r="I10" s="26"/>
      <c r="J10" s="26"/>
      <c r="K10" s="26"/>
      <c r="L10" s="26"/>
      <c r="M10" s="26">
        <v>51894</v>
      </c>
      <c r="N10" s="26">
        <v>10152</v>
      </c>
      <c r="O10" s="26">
        <f t="shared" si="0"/>
        <v>62046</v>
      </c>
    </row>
    <row r="11" spans="2:15" x14ac:dyDescent="0.25">
      <c r="B11" s="10" t="s">
        <v>1</v>
      </c>
      <c r="C11" s="25">
        <v>11358.75</v>
      </c>
      <c r="D11" s="26">
        <v>8408.4500000000007</v>
      </c>
      <c r="E11" s="26">
        <v>89477.5</v>
      </c>
      <c r="F11" s="26">
        <v>11350</v>
      </c>
      <c r="G11" s="26">
        <v>2937.5</v>
      </c>
      <c r="H11" s="26">
        <v>65673.5</v>
      </c>
      <c r="I11" s="26">
        <v>22803.43</v>
      </c>
      <c r="J11" s="26">
        <v>25080</v>
      </c>
      <c r="K11" s="26">
        <v>99425</v>
      </c>
      <c r="L11" s="26">
        <v>74317.5</v>
      </c>
      <c r="M11" s="26">
        <v>86940</v>
      </c>
      <c r="N11" s="26">
        <v>34877.587398000003</v>
      </c>
      <c r="O11" s="26">
        <f t="shared" si="0"/>
        <v>532649.21739799995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>
        <v>14880</v>
      </c>
      <c r="E13" s="26"/>
      <c r="F13" s="26"/>
      <c r="G13" s="26"/>
      <c r="H13" s="26"/>
      <c r="I13" s="26">
        <v>40252.5</v>
      </c>
      <c r="J13" s="26"/>
      <c r="K13" s="26"/>
      <c r="L13" s="26"/>
      <c r="M13" s="26">
        <v>11542.5</v>
      </c>
      <c r="N13" s="26"/>
      <c r="O13" s="26">
        <f t="shared" si="0"/>
        <v>66675</v>
      </c>
    </row>
    <row r="14" spans="2:15" x14ac:dyDescent="0.25">
      <c r="B14" s="9" t="s">
        <v>3</v>
      </c>
      <c r="C14" s="27">
        <f t="shared" ref="C14:J14" si="1">SUM(C9:C13)</f>
        <v>11358.75</v>
      </c>
      <c r="D14" s="27">
        <f t="shared" si="1"/>
        <v>23288.45</v>
      </c>
      <c r="E14" s="27">
        <f t="shared" si="1"/>
        <v>89477.5</v>
      </c>
      <c r="F14" s="27">
        <f t="shared" si="1"/>
        <v>11350</v>
      </c>
      <c r="G14" s="27">
        <f t="shared" si="1"/>
        <v>2937.5</v>
      </c>
      <c r="H14" s="27">
        <f t="shared" si="1"/>
        <v>72714.8</v>
      </c>
      <c r="I14" s="27">
        <f t="shared" si="1"/>
        <v>63055.93</v>
      </c>
      <c r="J14" s="27">
        <f t="shared" si="1"/>
        <v>25080</v>
      </c>
      <c r="K14" s="27">
        <f>SUM(K9:K13)</f>
        <v>99425</v>
      </c>
      <c r="L14" s="27">
        <f>SUM(L9:L13)</f>
        <v>74317.5</v>
      </c>
      <c r="M14" s="27">
        <f>SUM(M9:M13)</f>
        <v>150376.5</v>
      </c>
      <c r="N14" s="27">
        <f>SUM(N9:N13)</f>
        <v>45029.587398000003</v>
      </c>
      <c r="O14" s="27">
        <f t="shared" si="0"/>
        <v>668411.517398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42005</v>
      </c>
      <c r="D8" s="22">
        <v>42036</v>
      </c>
      <c r="E8" s="22">
        <v>42064</v>
      </c>
      <c r="F8" s="22">
        <v>42095</v>
      </c>
      <c r="G8" s="22">
        <v>42125</v>
      </c>
      <c r="H8" s="22">
        <v>42156</v>
      </c>
      <c r="I8" s="22">
        <v>42186</v>
      </c>
      <c r="J8" s="22">
        <v>42217</v>
      </c>
      <c r="K8" s="22">
        <v>42248</v>
      </c>
      <c r="L8" s="22">
        <v>42278</v>
      </c>
      <c r="M8" s="22">
        <v>42309</v>
      </c>
      <c r="N8" s="22">
        <v>42339</v>
      </c>
      <c r="O8" s="22" t="s">
        <v>3</v>
      </c>
    </row>
    <row r="9" spans="2:15" x14ac:dyDescent="0.25">
      <c r="B9" s="30" t="s">
        <v>0</v>
      </c>
      <c r="C9" s="33"/>
      <c r="D9" s="31"/>
      <c r="E9" s="32"/>
      <c r="F9" s="32"/>
      <c r="G9" s="32"/>
      <c r="H9" s="32"/>
      <c r="I9" s="32"/>
      <c r="J9" s="32"/>
      <c r="K9" s="32"/>
      <c r="L9" s="32"/>
      <c r="M9" s="34">
        <v>10025.515289999999</v>
      </c>
      <c r="N9" s="32"/>
      <c r="O9" s="26">
        <f t="shared" ref="O9:O14" si="0">+SUM(C9:N9)</f>
        <v>10025.515289999999</v>
      </c>
    </row>
    <row r="10" spans="2:15" x14ac:dyDescent="0.25">
      <c r="B10" s="10" t="s">
        <v>4</v>
      </c>
      <c r="C10" s="25">
        <v>3780</v>
      </c>
      <c r="D10" s="25"/>
      <c r="E10" s="26">
        <v>270</v>
      </c>
      <c r="F10" s="26"/>
      <c r="G10" s="26">
        <v>26068.5</v>
      </c>
      <c r="H10" s="26"/>
      <c r="I10" s="26">
        <v>3037.5</v>
      </c>
      <c r="J10" s="26"/>
      <c r="K10" s="26"/>
      <c r="L10" s="26"/>
      <c r="M10" s="26"/>
      <c r="N10" s="26"/>
      <c r="O10" s="26">
        <f t="shared" si="0"/>
        <v>33156</v>
      </c>
    </row>
    <row r="11" spans="2:15" x14ac:dyDescent="0.25">
      <c r="B11" s="10" t="s">
        <v>1</v>
      </c>
      <c r="C11" s="25">
        <v>57212.5</v>
      </c>
      <c r="D11" s="26">
        <v>6000</v>
      </c>
      <c r="E11" s="26">
        <v>1905</v>
      </c>
      <c r="F11" s="26">
        <v>4120</v>
      </c>
      <c r="G11" s="26">
        <v>21584.5</v>
      </c>
      <c r="H11" s="26">
        <v>30001.070381999998</v>
      </c>
      <c r="I11" s="26">
        <v>25386.665436000003</v>
      </c>
      <c r="J11" s="26">
        <v>30245.071734000001</v>
      </c>
      <c r="K11" s="26">
        <v>63569.268198999998</v>
      </c>
      <c r="L11" s="26">
        <v>70510.996358999997</v>
      </c>
      <c r="M11" s="26">
        <v>7596.7193120000002</v>
      </c>
      <c r="N11" s="26">
        <v>30145.5</v>
      </c>
      <c r="O11" s="26">
        <f t="shared" si="0"/>
        <v>348277.29142199998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/>
      <c r="F13" s="26"/>
      <c r="G13" s="26"/>
      <c r="H13" s="26"/>
      <c r="I13" s="26"/>
      <c r="J13" s="26">
        <v>74456.932664000007</v>
      </c>
      <c r="K13" s="26">
        <v>103153.66</v>
      </c>
      <c r="L13" s="26"/>
      <c r="M13" s="26"/>
      <c r="N13" s="26"/>
      <c r="O13" s="26">
        <f t="shared" si="0"/>
        <v>177610.592664</v>
      </c>
    </row>
    <row r="14" spans="2:15" x14ac:dyDescent="0.25">
      <c r="B14" s="9" t="s">
        <v>3</v>
      </c>
      <c r="C14" s="27">
        <f t="shared" ref="C14:J14" si="1">SUM(C9:C13)</f>
        <v>60992.5</v>
      </c>
      <c r="D14" s="27">
        <f t="shared" si="1"/>
        <v>6000</v>
      </c>
      <c r="E14" s="27">
        <f t="shared" si="1"/>
        <v>2175</v>
      </c>
      <c r="F14" s="27">
        <f t="shared" si="1"/>
        <v>4120</v>
      </c>
      <c r="G14" s="27">
        <f t="shared" si="1"/>
        <v>47653</v>
      </c>
      <c r="H14" s="27">
        <f t="shared" si="1"/>
        <v>30001.070381999998</v>
      </c>
      <c r="I14" s="27">
        <f t="shared" si="1"/>
        <v>28424.165436000003</v>
      </c>
      <c r="J14" s="27">
        <f t="shared" si="1"/>
        <v>104702.004398</v>
      </c>
      <c r="K14" s="27">
        <f>SUM(K9:K13)</f>
        <v>166722.92819900002</v>
      </c>
      <c r="L14" s="27">
        <f>SUM(L9:L13)</f>
        <v>70510.996358999997</v>
      </c>
      <c r="M14" s="27">
        <f>SUM(M9:M13)</f>
        <v>17622.234602</v>
      </c>
      <c r="N14" s="27">
        <f>SUM(N9:N13)</f>
        <v>30145.5</v>
      </c>
      <c r="O14" s="27">
        <f t="shared" si="0"/>
        <v>569069.39937600004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42370</v>
      </c>
      <c r="D8" s="22">
        <v>42401</v>
      </c>
      <c r="E8" s="22">
        <v>42430</v>
      </c>
      <c r="F8" s="22">
        <v>42461</v>
      </c>
      <c r="G8" s="22">
        <v>42491</v>
      </c>
      <c r="H8" s="22">
        <v>42522</v>
      </c>
      <c r="I8" s="22">
        <v>42552</v>
      </c>
      <c r="J8" s="22">
        <v>42583</v>
      </c>
      <c r="K8" s="22">
        <v>42614</v>
      </c>
      <c r="L8" s="22">
        <v>42644</v>
      </c>
      <c r="M8" s="22">
        <v>42675</v>
      </c>
      <c r="N8" s="22">
        <v>42705</v>
      </c>
      <c r="O8" s="22" t="s">
        <v>3</v>
      </c>
    </row>
    <row r="9" spans="2:15" x14ac:dyDescent="0.25">
      <c r="B9" s="30" t="s">
        <v>0</v>
      </c>
      <c r="C9" s="25">
        <v>45345.771668419999</v>
      </c>
      <c r="D9" s="31"/>
      <c r="E9" s="32"/>
      <c r="F9" s="32"/>
      <c r="G9" s="32"/>
      <c r="H9" s="32"/>
      <c r="I9" s="32">
        <v>21174.410899999999</v>
      </c>
      <c r="J9" s="32"/>
      <c r="K9" s="32"/>
      <c r="L9" s="32"/>
      <c r="M9" s="34"/>
      <c r="N9" s="32"/>
      <c r="O9" s="26">
        <f>SUM(C9:N9)</f>
        <v>66520.182568420001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ref="O10:O13" si="0">SUM(C10:N10)</f>
        <v>0</v>
      </c>
    </row>
    <row r="11" spans="2:15" x14ac:dyDescent="0.25">
      <c r="B11" s="10" t="s">
        <v>1</v>
      </c>
      <c r="C11" s="25">
        <v>136724.61913000001</v>
      </c>
      <c r="D11" s="26">
        <v>159426.71492999999</v>
      </c>
      <c r="E11" s="26"/>
      <c r="F11" s="26">
        <v>30183.937160000001</v>
      </c>
      <c r="G11" s="26">
        <v>50780.396370000002</v>
      </c>
      <c r="H11" s="26">
        <v>17975.29292</v>
      </c>
      <c r="I11" s="26">
        <v>3462.75</v>
      </c>
      <c r="J11" s="26">
        <v>99454.225149999998</v>
      </c>
      <c r="K11" s="26"/>
      <c r="L11" s="26">
        <v>54942.75</v>
      </c>
      <c r="M11" s="26">
        <v>73509.75</v>
      </c>
      <c r="N11" s="26">
        <v>18533.25</v>
      </c>
      <c r="O11" s="26">
        <f t="shared" si="0"/>
        <v>644993.68565999996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>
        <v>19809.57</v>
      </c>
      <c r="F13" s="26"/>
      <c r="G13" s="26"/>
      <c r="H13" s="26"/>
      <c r="I13" s="26"/>
      <c r="J13" s="26"/>
      <c r="K13" s="26">
        <v>15963.98</v>
      </c>
      <c r="L13" s="26">
        <v>2550</v>
      </c>
      <c r="M13" s="26"/>
      <c r="N13" s="26">
        <v>2470</v>
      </c>
      <c r="O13" s="26">
        <f t="shared" si="0"/>
        <v>40793.550000000003</v>
      </c>
    </row>
    <row r="14" spans="2:15" x14ac:dyDescent="0.25">
      <c r="B14" s="9" t="s">
        <v>3</v>
      </c>
      <c r="C14" s="27">
        <f t="shared" ref="C14:J14" si="1">SUM(C9:C13)</f>
        <v>182070.39079842001</v>
      </c>
      <c r="D14" s="27">
        <f t="shared" si="1"/>
        <v>159426.71492999999</v>
      </c>
      <c r="E14" s="27">
        <f t="shared" si="1"/>
        <v>19809.57</v>
      </c>
      <c r="F14" s="27">
        <f t="shared" si="1"/>
        <v>30183.937160000001</v>
      </c>
      <c r="G14" s="27">
        <f t="shared" si="1"/>
        <v>50780.396370000002</v>
      </c>
      <c r="H14" s="27">
        <f t="shared" si="1"/>
        <v>17975.29292</v>
      </c>
      <c r="I14" s="27">
        <f t="shared" si="1"/>
        <v>24637.160899999999</v>
      </c>
      <c r="J14" s="27">
        <f t="shared" si="1"/>
        <v>99454.225149999998</v>
      </c>
      <c r="K14" s="27">
        <f>SUM(K9:K13)</f>
        <v>15963.98</v>
      </c>
      <c r="L14" s="27">
        <f>SUM(L9:L13)</f>
        <v>57492.75</v>
      </c>
      <c r="M14" s="27">
        <f>SUM(M9:M13)</f>
        <v>73509.75</v>
      </c>
      <c r="N14" s="27">
        <f>SUM(N9:N13)</f>
        <v>21003.25</v>
      </c>
      <c r="O14" s="27">
        <f t="shared" ref="O14" si="2">+SUM(C14:N14)</f>
        <v>752307.41822841996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42736</v>
      </c>
      <c r="D8" s="22">
        <v>42767</v>
      </c>
      <c r="E8" s="22">
        <v>42795</v>
      </c>
      <c r="F8" s="22">
        <v>42826</v>
      </c>
      <c r="G8" s="22">
        <v>42856</v>
      </c>
      <c r="H8" s="22">
        <v>42887</v>
      </c>
      <c r="I8" s="22">
        <v>42917</v>
      </c>
      <c r="J8" s="22">
        <v>42948</v>
      </c>
      <c r="K8" s="22">
        <v>42979</v>
      </c>
      <c r="L8" s="22">
        <v>43009</v>
      </c>
      <c r="M8" s="22">
        <v>43040</v>
      </c>
      <c r="N8" s="22">
        <v>43070</v>
      </c>
      <c r="O8" s="22" t="s">
        <v>3</v>
      </c>
    </row>
    <row r="9" spans="2:15" x14ac:dyDescent="0.25">
      <c r="B9" s="30" t="s">
        <v>0</v>
      </c>
      <c r="C9" s="25"/>
      <c r="D9" s="31"/>
      <c r="E9" s="32"/>
      <c r="F9" s="32"/>
      <c r="G9" s="32"/>
      <c r="H9" s="32"/>
      <c r="I9" s="32"/>
      <c r="J9" s="32"/>
      <c r="K9" s="32"/>
      <c r="L9" s="32"/>
      <c r="M9" s="34"/>
      <c r="N9" s="32"/>
      <c r="O9" s="26">
        <f>SUM(C9:N9)</f>
        <v>0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f t="shared" ref="O10:O13" si="0">SUM(C10:N10)</f>
        <v>0</v>
      </c>
    </row>
    <row r="11" spans="2:15" x14ac:dyDescent="0.25">
      <c r="B11" s="10" t="s">
        <v>1</v>
      </c>
      <c r="C11" s="25">
        <v>845</v>
      </c>
      <c r="D11" s="26">
        <v>8255.4</v>
      </c>
      <c r="E11" s="26">
        <v>42914.7065</v>
      </c>
      <c r="F11" s="26">
        <v>1190</v>
      </c>
      <c r="G11" s="26">
        <v>74279.850000000006</v>
      </c>
      <c r="H11" s="26"/>
      <c r="I11" s="26">
        <v>16100</v>
      </c>
      <c r="J11" s="26">
        <v>4882.5</v>
      </c>
      <c r="K11" s="26">
        <v>35296.5</v>
      </c>
      <c r="L11" s="26">
        <v>9745.4</v>
      </c>
      <c r="M11" s="26">
        <v>68914.7</v>
      </c>
      <c r="N11" s="26">
        <v>26500.65</v>
      </c>
      <c r="O11" s="26">
        <f t="shared" si="0"/>
        <v>288924.70650000003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f t="shared" si="0"/>
        <v>0</v>
      </c>
    </row>
    <row r="13" spans="2:15" x14ac:dyDescent="0.25">
      <c r="B13" s="10" t="s">
        <v>2</v>
      </c>
      <c r="C13" s="25"/>
      <c r="D13" s="26"/>
      <c r="E13" s="26"/>
      <c r="F13" s="26">
        <v>19928.73</v>
      </c>
      <c r="G13" s="26">
        <v>30000</v>
      </c>
      <c r="H13" s="26"/>
      <c r="I13" s="26"/>
      <c r="J13" s="26"/>
      <c r="K13" s="26">
        <v>11000</v>
      </c>
      <c r="L13" s="26"/>
      <c r="M13" s="26"/>
      <c r="N13" s="26"/>
      <c r="O13" s="26">
        <f t="shared" si="0"/>
        <v>60928.729999999996</v>
      </c>
    </row>
    <row r="14" spans="2:15" x14ac:dyDescent="0.25">
      <c r="B14" s="9" t="s">
        <v>3</v>
      </c>
      <c r="C14" s="27">
        <f t="shared" ref="C14:J14" si="1">SUM(C9:C13)</f>
        <v>845</v>
      </c>
      <c r="D14" s="27">
        <f t="shared" si="1"/>
        <v>8255.4</v>
      </c>
      <c r="E14" s="27">
        <f t="shared" si="1"/>
        <v>42914.7065</v>
      </c>
      <c r="F14" s="27">
        <f t="shared" si="1"/>
        <v>21118.73</v>
      </c>
      <c r="G14" s="27">
        <f t="shared" si="1"/>
        <v>104279.85</v>
      </c>
      <c r="H14" s="27">
        <f t="shared" si="1"/>
        <v>0</v>
      </c>
      <c r="I14" s="27">
        <f t="shared" si="1"/>
        <v>16100</v>
      </c>
      <c r="J14" s="27">
        <f t="shared" si="1"/>
        <v>4882.5</v>
      </c>
      <c r="K14" s="27">
        <f>SUM(K9:K13)</f>
        <v>46296.5</v>
      </c>
      <c r="L14" s="27">
        <f>SUM(L9:L13)</f>
        <v>9745.4</v>
      </c>
      <c r="M14" s="27">
        <f>SUM(M9:M13)</f>
        <v>68914.7</v>
      </c>
      <c r="N14" s="27">
        <f>SUM(N9:N13)</f>
        <v>26500.65</v>
      </c>
      <c r="O14" s="27">
        <f t="shared" ref="O14" si="2">+SUM(C14:N14)</f>
        <v>349853.43650000001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:N14 C13:E13 H13:J13 L13:N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zoomScaleSheetLayoutView="100" workbookViewId="0">
      <selection activeCell="M18" sqref="M18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66" customHeight="1" x14ac:dyDescent="0.25">
      <c r="B7" s="46" t="s">
        <v>15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21" t="s">
        <v>7</v>
      </c>
      <c r="C8" s="22">
        <v>43101</v>
      </c>
      <c r="D8" s="22">
        <v>43132</v>
      </c>
      <c r="E8" s="22">
        <v>43160</v>
      </c>
      <c r="F8" s="22">
        <v>43191</v>
      </c>
      <c r="G8" s="22">
        <v>43221</v>
      </c>
      <c r="H8" s="22">
        <v>43252</v>
      </c>
      <c r="I8" s="22">
        <v>43282</v>
      </c>
      <c r="J8" s="22">
        <v>43313</v>
      </c>
      <c r="K8" s="22">
        <v>43344</v>
      </c>
      <c r="L8" s="22">
        <v>43374</v>
      </c>
      <c r="M8" s="22">
        <v>43405</v>
      </c>
      <c r="N8" s="22">
        <v>43435</v>
      </c>
      <c r="O8" s="22" t="s">
        <v>3</v>
      </c>
    </row>
    <row r="9" spans="2:15" x14ac:dyDescent="0.25">
      <c r="B9" s="30" t="s">
        <v>0</v>
      </c>
      <c r="C9" s="25"/>
      <c r="D9" s="31"/>
      <c r="E9" s="32"/>
      <c r="F9" s="32"/>
      <c r="G9" s="32"/>
      <c r="H9" s="32"/>
      <c r="I9" s="32"/>
      <c r="J9" s="32"/>
      <c r="K9" s="32">
        <v>0</v>
      </c>
      <c r="L9" s="32"/>
      <c r="M9" s="34"/>
      <c r="N9" s="32">
        <v>0</v>
      </c>
      <c r="O9" s="26">
        <f>SUM(C9:N9)</f>
        <v>0</v>
      </c>
    </row>
    <row r="10" spans="2:15" x14ac:dyDescent="0.25">
      <c r="B10" s="10" t="s">
        <v>4</v>
      </c>
      <c r="C10" s="25"/>
      <c r="D10" s="25"/>
      <c r="E10" s="26"/>
      <c r="F10" s="26"/>
      <c r="G10" s="26"/>
      <c r="H10" s="26"/>
      <c r="I10" s="26"/>
      <c r="J10" s="26"/>
      <c r="K10" s="26">
        <v>0</v>
      </c>
      <c r="L10" s="26"/>
      <c r="M10" s="26"/>
      <c r="N10" s="26">
        <v>0</v>
      </c>
      <c r="O10" s="26">
        <f t="shared" ref="O10:O13" si="0">SUM(C10:N10)</f>
        <v>0</v>
      </c>
    </row>
    <row r="11" spans="2:15" x14ac:dyDescent="0.25">
      <c r="B11" s="10" t="s">
        <v>1</v>
      </c>
      <c r="C11" s="25">
        <v>10340</v>
      </c>
      <c r="D11" s="26">
        <v>131800.29999999999</v>
      </c>
      <c r="E11" s="26">
        <v>382835.83999999997</v>
      </c>
      <c r="F11" s="26">
        <v>3577148.6899999995</v>
      </c>
      <c r="G11" s="26">
        <v>24469.479000000003</v>
      </c>
      <c r="H11" s="26">
        <v>20083</v>
      </c>
      <c r="I11" s="26">
        <v>188342.56224999999</v>
      </c>
      <c r="J11" s="26">
        <v>10135.228999999999</v>
      </c>
      <c r="K11" s="26">
        <v>0</v>
      </c>
      <c r="L11" s="26">
        <v>20337.338</v>
      </c>
      <c r="M11" s="26">
        <v>19259.439999999999</v>
      </c>
      <c r="N11" s="26">
        <v>0</v>
      </c>
      <c r="O11" s="26">
        <f>SUM(C11:N11)</f>
        <v>4384751.8782500001</v>
      </c>
    </row>
    <row r="12" spans="2:15" ht="17.25" customHeight="1" x14ac:dyDescent="0.25">
      <c r="B12" s="23" t="s">
        <v>5</v>
      </c>
      <c r="C12" s="26"/>
      <c r="D12" s="26"/>
      <c r="E12" s="26"/>
      <c r="F12" s="26"/>
      <c r="G12" s="26"/>
      <c r="I12" s="26">
        <v>106961.8</v>
      </c>
      <c r="J12" s="26"/>
      <c r="K12" s="26">
        <v>0</v>
      </c>
      <c r="L12" s="26"/>
      <c r="M12" s="26"/>
      <c r="N12" s="26">
        <v>0</v>
      </c>
      <c r="O12" s="26">
        <f t="shared" si="0"/>
        <v>106961.8</v>
      </c>
    </row>
    <row r="13" spans="2:15" x14ac:dyDescent="0.25">
      <c r="B13" s="10" t="s">
        <v>2</v>
      </c>
      <c r="C13" s="25">
        <v>6651.75</v>
      </c>
      <c r="D13" s="26">
        <v>58437.599999999999</v>
      </c>
      <c r="E13" s="26"/>
      <c r="F13" s="26">
        <v>100460</v>
      </c>
      <c r="G13" s="26"/>
      <c r="H13" s="26">
        <v>117681</v>
      </c>
      <c r="I13" s="26">
        <v>1527695.22</v>
      </c>
      <c r="J13" s="26"/>
      <c r="K13" s="26">
        <v>0</v>
      </c>
      <c r="L13" s="26"/>
      <c r="M13" s="26"/>
      <c r="N13" s="26">
        <v>0</v>
      </c>
      <c r="O13" s="26">
        <f t="shared" si="0"/>
        <v>1810925.5699999998</v>
      </c>
    </row>
    <row r="14" spans="2:15" x14ac:dyDescent="0.25">
      <c r="B14" s="9" t="s">
        <v>3</v>
      </c>
      <c r="C14" s="27">
        <f t="shared" ref="C14:J14" si="1">SUM(C9:C13)</f>
        <v>16991.75</v>
      </c>
      <c r="D14" s="27">
        <f t="shared" si="1"/>
        <v>190237.9</v>
      </c>
      <c r="E14" s="27">
        <f t="shared" si="1"/>
        <v>382835.83999999997</v>
      </c>
      <c r="F14" s="27">
        <f t="shared" si="1"/>
        <v>3677608.6899999995</v>
      </c>
      <c r="G14" s="27">
        <f t="shared" si="1"/>
        <v>24469.479000000003</v>
      </c>
      <c r="H14" s="27">
        <f>SUM(H9:H13)</f>
        <v>137764</v>
      </c>
      <c r="I14" s="27">
        <f t="shared" si="1"/>
        <v>1822999.58225</v>
      </c>
      <c r="J14" s="27">
        <f t="shared" si="1"/>
        <v>10135.228999999999</v>
      </c>
      <c r="K14" s="27">
        <f>SUM(K9:K13)</f>
        <v>0</v>
      </c>
      <c r="L14" s="27">
        <f>SUM(L9:L13)</f>
        <v>20337.338</v>
      </c>
      <c r="M14" s="27">
        <f>SUM(M9:M13)</f>
        <v>19259.439999999999</v>
      </c>
      <c r="N14" s="27">
        <f>SUM(N9:N13)</f>
        <v>0</v>
      </c>
      <c r="O14" s="27">
        <f t="shared" ref="O14" si="2">+SUM(C14:N14)</f>
        <v>6302639.2482500011</v>
      </c>
    </row>
    <row r="15" spans="2:15" ht="15" customHeight="1" x14ac:dyDescent="0.25">
      <c r="B15" s="47" t="s">
        <v>6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2:15" x14ac:dyDescent="0.25">
      <c r="B16" s="14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5:O15"/>
    <mergeCell ref="E39:E40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r:id="rId1"/>
  <ignoredErrors>
    <ignoredError sqref="C14 D14:G14 I14:N14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4" width="15.5703125" style="1" bestFit="1" customWidth="1"/>
    <col min="5" max="5" width="14" style="1" bestFit="1" customWidth="1"/>
    <col min="6" max="6" width="15.85546875" style="1" bestFit="1" customWidth="1"/>
    <col min="7" max="7" width="15.5703125" style="1" bestFit="1" customWidth="1"/>
    <col min="8" max="8" width="16.28515625" style="1" bestFit="1" customWidth="1"/>
    <col min="9" max="9" width="14.5703125" style="1" bestFit="1" customWidth="1"/>
    <col min="10" max="10" width="15.5703125" style="1" bestFit="1" customWidth="1"/>
    <col min="11" max="11" width="14.140625" style="1" bestFit="1" customWidth="1"/>
    <col min="12" max="15" width="14.140625" style="1" customWidth="1"/>
    <col min="16" max="16384" width="11.42578125" style="1"/>
  </cols>
  <sheetData>
    <row r="7" spans="2:15" ht="53.25" customHeight="1" x14ac:dyDescent="0.25">
      <c r="B7" s="48" t="s">
        <v>16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7</v>
      </c>
      <c r="C8" s="36">
        <v>43466</v>
      </c>
      <c r="D8" s="36">
        <v>43497</v>
      </c>
      <c r="E8" s="36">
        <v>43525</v>
      </c>
      <c r="F8" s="36">
        <v>43556</v>
      </c>
      <c r="G8" s="36">
        <v>43586</v>
      </c>
      <c r="H8" s="36">
        <v>43617</v>
      </c>
      <c r="I8" s="36">
        <v>43647</v>
      </c>
      <c r="J8" s="36">
        <v>43678</v>
      </c>
      <c r="K8" s="36">
        <v>43709</v>
      </c>
      <c r="L8" s="36">
        <v>43739</v>
      </c>
      <c r="M8" s="36">
        <v>43770</v>
      </c>
      <c r="N8" s="36">
        <v>43800</v>
      </c>
      <c r="O8" s="36" t="s">
        <v>3</v>
      </c>
    </row>
    <row r="9" spans="2:15" x14ac:dyDescent="0.25">
      <c r="B9" s="37" t="s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40">
        <f>SUM(C9:N9)</f>
        <v>0</v>
      </c>
    </row>
    <row r="10" spans="2:15" x14ac:dyDescent="0.25">
      <c r="B10" s="41" t="s">
        <v>4</v>
      </c>
      <c r="C10" s="39">
        <v>0</v>
      </c>
      <c r="D10" s="39">
        <v>0</v>
      </c>
      <c r="E10" s="40">
        <v>0</v>
      </c>
      <c r="F10" s="40">
        <v>0</v>
      </c>
      <c r="G10" s="39">
        <v>0</v>
      </c>
      <c r="H10" s="39">
        <v>0</v>
      </c>
      <c r="I10" s="40">
        <v>0</v>
      </c>
      <c r="J10" s="39">
        <v>0</v>
      </c>
      <c r="K10" s="39">
        <v>0</v>
      </c>
      <c r="L10" s="40">
        <v>180000</v>
      </c>
      <c r="M10" s="40">
        <v>180000</v>
      </c>
      <c r="N10" s="39">
        <v>0</v>
      </c>
      <c r="O10" s="40">
        <f t="shared" ref="O10:O13" si="0">SUM(C10:N10)</f>
        <v>360000</v>
      </c>
    </row>
    <row r="11" spans="2:15" x14ac:dyDescent="0.25">
      <c r="B11" s="41" t="s">
        <v>1</v>
      </c>
      <c r="C11" s="38">
        <v>27950</v>
      </c>
      <c r="D11" s="40">
        <v>31627.5</v>
      </c>
      <c r="E11" s="40">
        <v>0</v>
      </c>
      <c r="F11" s="40">
        <v>0</v>
      </c>
      <c r="G11" s="40">
        <v>59519.378700000001</v>
      </c>
      <c r="H11" s="40">
        <v>2250</v>
      </c>
      <c r="I11" s="40">
        <v>0</v>
      </c>
      <c r="J11" s="40">
        <v>19918.7736</v>
      </c>
      <c r="K11" s="40">
        <v>90709</v>
      </c>
      <c r="L11" s="40">
        <v>39115</v>
      </c>
      <c r="M11" s="40">
        <v>39115</v>
      </c>
      <c r="N11" s="40">
        <v>4200</v>
      </c>
      <c r="O11" s="40">
        <f>SUM(C11:N11)</f>
        <v>314404.65230000002</v>
      </c>
    </row>
    <row r="12" spans="2:15" x14ac:dyDescent="0.25">
      <c r="B12" s="42" t="s">
        <v>5</v>
      </c>
      <c r="C12" s="39">
        <v>0</v>
      </c>
      <c r="D12" s="39">
        <v>0</v>
      </c>
      <c r="E12" s="40">
        <v>0</v>
      </c>
      <c r="F12" s="40">
        <v>0</v>
      </c>
      <c r="G12" s="39">
        <v>0</v>
      </c>
      <c r="H12" s="39">
        <v>0</v>
      </c>
      <c r="I12" s="40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40">
        <f t="shared" si="0"/>
        <v>0</v>
      </c>
    </row>
    <row r="13" spans="2:15" x14ac:dyDescent="0.25">
      <c r="B13" s="41" t="s">
        <v>2</v>
      </c>
      <c r="C13" s="39">
        <v>0</v>
      </c>
      <c r="D13" s="39">
        <v>0</v>
      </c>
      <c r="E13" s="40">
        <v>0</v>
      </c>
      <c r="F13" s="40">
        <v>0</v>
      </c>
      <c r="G13" s="39">
        <v>0</v>
      </c>
      <c r="H13" s="40">
        <v>10000</v>
      </c>
      <c r="I13" s="40">
        <v>16500</v>
      </c>
      <c r="J13" s="39">
        <v>0</v>
      </c>
      <c r="K13" s="39">
        <v>0</v>
      </c>
      <c r="L13" s="40">
        <v>24055.34</v>
      </c>
      <c r="M13" s="40">
        <v>24055.34</v>
      </c>
      <c r="N13" s="39">
        <v>0</v>
      </c>
      <c r="O13" s="40">
        <f t="shared" si="0"/>
        <v>74610.679999999993</v>
      </c>
    </row>
    <row r="14" spans="2:15" x14ac:dyDescent="0.25">
      <c r="B14" s="43" t="s">
        <v>3</v>
      </c>
      <c r="C14" s="44">
        <f t="shared" ref="C14:J14" si="1">SUM(C9:C13)</f>
        <v>27950</v>
      </c>
      <c r="D14" s="44">
        <f t="shared" si="1"/>
        <v>31627.5</v>
      </c>
      <c r="E14" s="44">
        <f t="shared" si="1"/>
        <v>0</v>
      </c>
      <c r="F14" s="44">
        <f t="shared" si="1"/>
        <v>0</v>
      </c>
      <c r="G14" s="44">
        <f t="shared" si="1"/>
        <v>59519.378700000001</v>
      </c>
      <c r="H14" s="44">
        <f>SUM(H9:H13)</f>
        <v>12250</v>
      </c>
      <c r="I14" s="44">
        <f>SUM(I9:I13)</f>
        <v>16500</v>
      </c>
      <c r="J14" s="44">
        <f t="shared" si="1"/>
        <v>19918.7736</v>
      </c>
      <c r="K14" s="44">
        <f>SUM(K9:K13)</f>
        <v>90709</v>
      </c>
      <c r="L14" s="44">
        <f>SUM(L9:L13)</f>
        <v>243170.34</v>
      </c>
      <c r="M14" s="44">
        <f>SUM(M9:M13)</f>
        <v>243170.34</v>
      </c>
      <c r="N14" s="44">
        <f>SUM(N9:N13)</f>
        <v>4200</v>
      </c>
      <c r="O14" s="44">
        <f>+SUM(C14:N14)</f>
        <v>749015.33230000001</v>
      </c>
    </row>
    <row r="15" spans="2:15" x14ac:dyDescent="0.25">
      <c r="B15" s="49" t="s">
        <v>6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2:15" x14ac:dyDescent="0.25">
      <c r="B16" s="49" t="s">
        <v>17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7" x14ac:dyDescent="0.25">
      <c r="B17" s="14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16"/>
      <c r="C18" s="17"/>
      <c r="D18" s="17"/>
      <c r="E18" s="2"/>
      <c r="F18" s="17"/>
      <c r="G18" s="17"/>
      <c r="H18" s="17"/>
      <c r="I18" s="17"/>
      <c r="J18" s="17"/>
      <c r="K18" s="17"/>
      <c r="L18" s="2"/>
      <c r="M18" s="17"/>
      <c r="N18" s="2"/>
      <c r="O18" s="17"/>
      <c r="P18" s="2"/>
      <c r="Q18" s="2"/>
    </row>
    <row r="19" spans="2:17" x14ac:dyDescent="0.25">
      <c r="B19" s="18"/>
      <c r="C19" s="19"/>
      <c r="D19" s="19"/>
      <c r="E19" s="2"/>
      <c r="F19" s="19"/>
      <c r="G19" s="19"/>
      <c r="H19" s="19"/>
      <c r="I19" s="19"/>
      <c r="J19" s="19"/>
      <c r="K19" s="19"/>
      <c r="L19" s="2"/>
      <c r="M19" s="19"/>
      <c r="N19" s="2"/>
      <c r="O19" s="19"/>
      <c r="P19" s="2"/>
      <c r="Q19" s="2"/>
    </row>
    <row r="20" spans="2:17" x14ac:dyDescent="0.25">
      <c r="B20" s="18"/>
      <c r="C20" s="19"/>
      <c r="D20" s="19"/>
      <c r="E20" s="2"/>
      <c r="F20" s="19"/>
      <c r="G20" s="19"/>
      <c r="H20" s="19"/>
      <c r="I20" s="19"/>
      <c r="J20" s="19"/>
      <c r="K20" s="19"/>
      <c r="L20" s="2"/>
      <c r="M20" s="19"/>
      <c r="N20" s="2"/>
      <c r="O20" s="19"/>
      <c r="P20" s="2"/>
      <c r="Q20" s="2"/>
    </row>
    <row r="21" spans="2:17" x14ac:dyDescent="0.25">
      <c r="B21" s="18"/>
      <c r="C21" s="19"/>
      <c r="D21" s="19"/>
      <c r="E21" s="2"/>
      <c r="F21" s="19"/>
      <c r="G21" s="19"/>
      <c r="H21" s="19"/>
      <c r="I21" s="19"/>
      <c r="J21" s="19"/>
      <c r="K21" s="19"/>
      <c r="L21" s="2"/>
      <c r="M21" s="19"/>
      <c r="N21" s="2"/>
      <c r="O21" s="19"/>
      <c r="P21" s="2"/>
      <c r="Q21" s="2"/>
    </row>
    <row r="22" spans="2:17" x14ac:dyDescent="0.25">
      <c r="B22" s="18"/>
      <c r="C22" s="19"/>
      <c r="D22" s="19"/>
      <c r="E22" s="2"/>
      <c r="F22" s="19"/>
      <c r="G22" s="19"/>
      <c r="H22" s="19"/>
      <c r="I22" s="19"/>
      <c r="J22" s="19"/>
      <c r="K22" s="19"/>
      <c r="L22" s="2"/>
      <c r="M22" s="19"/>
      <c r="N22" s="2"/>
      <c r="O22" s="19"/>
      <c r="P22" s="2"/>
      <c r="Q22" s="2"/>
    </row>
    <row r="23" spans="2:17" x14ac:dyDescent="0.25">
      <c r="B23" s="20"/>
      <c r="C23" s="16"/>
      <c r="D23" s="16"/>
      <c r="E23" s="2"/>
      <c r="F23" s="16"/>
      <c r="G23" s="16"/>
      <c r="H23" s="16"/>
      <c r="I23" s="16"/>
      <c r="J23" s="16"/>
      <c r="K23" s="16"/>
      <c r="L23" s="2"/>
      <c r="M23" s="16"/>
      <c r="N23" s="2"/>
      <c r="O23" s="16"/>
      <c r="P23" s="2"/>
      <c r="Q23" s="2"/>
    </row>
    <row r="24" spans="2:17" x14ac:dyDescent="0.25">
      <c r="B24" s="15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5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5"/>
      <c r="C26" s="14"/>
      <c r="D26" s="2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5"/>
      <c r="C27" s="14"/>
      <c r="D27" s="2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5"/>
      <c r="C28" s="4"/>
      <c r="D28" s="29"/>
    </row>
    <row r="29" spans="2:17" x14ac:dyDescent="0.25">
      <c r="B29" s="5"/>
      <c r="C29" s="4"/>
    </row>
    <row r="30" spans="2:17" x14ac:dyDescent="0.25">
      <c r="B30" s="4"/>
      <c r="C30" s="4"/>
    </row>
    <row r="31" spans="2:17" x14ac:dyDescent="0.25">
      <c r="B31" s="4"/>
      <c r="C31" s="4"/>
    </row>
    <row r="32" spans="2:17" x14ac:dyDescent="0.25">
      <c r="B32" s="4"/>
      <c r="C32" s="4"/>
    </row>
    <row r="33" spans="2:6" x14ac:dyDescent="0.25">
      <c r="B33" s="4"/>
      <c r="C33" s="4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4"/>
      <c r="C36" s="4"/>
      <c r="D36" s="2"/>
      <c r="E36" s="2"/>
      <c r="F36" s="2"/>
    </row>
    <row r="37" spans="2:6" x14ac:dyDescent="0.25">
      <c r="B37" s="4"/>
      <c r="C37" s="4"/>
      <c r="D37" s="2"/>
      <c r="E37" s="2"/>
      <c r="F37" s="2"/>
    </row>
    <row r="38" spans="2:6" x14ac:dyDescent="0.25">
      <c r="B38" s="4"/>
      <c r="C38" s="4"/>
      <c r="D38" s="2"/>
      <c r="E38" s="2"/>
      <c r="F38" s="2"/>
    </row>
    <row r="39" spans="2:6" x14ac:dyDescent="0.25">
      <c r="B39" s="4"/>
      <c r="C39" s="4"/>
      <c r="D39" s="2"/>
      <c r="E39" s="45"/>
      <c r="F39" s="2"/>
    </row>
    <row r="40" spans="2:6" x14ac:dyDescent="0.25">
      <c r="B40" s="4"/>
      <c r="C40" s="4"/>
      <c r="D40" s="2"/>
      <c r="E40" s="45"/>
      <c r="F40" s="2"/>
    </row>
    <row r="41" spans="2:6" x14ac:dyDescent="0.25">
      <c r="B41" s="4"/>
      <c r="C41" s="4"/>
    </row>
    <row r="42" spans="2:6" x14ac:dyDescent="0.25">
      <c r="B42" s="4"/>
      <c r="C42" s="4"/>
    </row>
    <row r="43" spans="2:6" x14ac:dyDescent="0.25">
      <c r="B43" s="5"/>
      <c r="C43" s="4"/>
    </row>
    <row r="44" spans="2:6" x14ac:dyDescent="0.25">
      <c r="B44" s="5"/>
      <c r="C44" s="4"/>
    </row>
    <row r="45" spans="2:6" x14ac:dyDescent="0.25">
      <c r="B45" s="5"/>
      <c r="C45" s="4"/>
    </row>
    <row r="46" spans="2:6" x14ac:dyDescent="0.25">
      <c r="B46" s="5"/>
      <c r="C46" s="4"/>
    </row>
    <row r="47" spans="2:6" x14ac:dyDescent="0.25">
      <c r="B47" s="5"/>
      <c r="C47" s="4"/>
    </row>
    <row r="48" spans="2:6" x14ac:dyDescent="0.25">
      <c r="B48" s="5"/>
      <c r="C48" s="4"/>
    </row>
    <row r="49" spans="2:3" x14ac:dyDescent="0.25">
      <c r="B49" s="5"/>
      <c r="C49" s="4"/>
    </row>
    <row r="50" spans="2:3" x14ac:dyDescent="0.25">
      <c r="B50" s="5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5"/>
      <c r="C64" s="4"/>
    </row>
    <row r="65" spans="2:3" x14ac:dyDescent="0.25">
      <c r="B65" s="5"/>
      <c r="C65" s="4"/>
    </row>
    <row r="66" spans="2:3" x14ac:dyDescent="0.25">
      <c r="B66" s="5"/>
      <c r="C66" s="4"/>
    </row>
    <row r="67" spans="2:3" x14ac:dyDescent="0.25">
      <c r="B67" s="5"/>
      <c r="C67" s="4"/>
    </row>
    <row r="68" spans="2:3" x14ac:dyDescent="0.25">
      <c r="B68" s="5"/>
      <c r="C68" s="4"/>
    </row>
    <row r="69" spans="2:3" x14ac:dyDescent="0.25">
      <c r="B69" s="5"/>
      <c r="C69" s="4"/>
    </row>
    <row r="70" spans="2:3" x14ac:dyDescent="0.25">
      <c r="B70" s="5"/>
      <c r="C70" s="4"/>
    </row>
    <row r="71" spans="2:3" x14ac:dyDescent="0.25">
      <c r="B71" s="5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5"/>
      <c r="C88" s="4"/>
    </row>
    <row r="89" spans="2:3" x14ac:dyDescent="0.25">
      <c r="B89" s="5"/>
      <c r="C89" s="4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4">
    <mergeCell ref="B7:O7"/>
    <mergeCell ref="B15:O15"/>
    <mergeCell ref="E39:E40"/>
    <mergeCell ref="B16:O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2015-02-03T22:14:08Z</cp:lastPrinted>
  <dcterms:created xsi:type="dcterms:W3CDTF">2012-12-03T22:42:15Z</dcterms:created>
  <dcterms:modified xsi:type="dcterms:W3CDTF">2022-05-03T19:07:13Z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b10924f9-bcfd-4b69-8be5-4dcc3d2a2cf6</vt:lpwstr>
  </property>
</Properties>
</file>