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223-2022\Estadísticas\Mercado_Primario\"/>
    </mc:Choice>
  </mc:AlternateContent>
  <xr:revisionPtr revIDLastSave="0" documentId="13_ncr:1_{C95030F6-A6DF-4716-9078-84567B6AE8F7}" xr6:coauthVersionLast="47" xr6:coauthVersionMax="47" xr10:uidLastSave="{00000000-0000-0000-0000-000000000000}"/>
  <bookViews>
    <workbookView xWindow="-120" yWindow="-120" windowWidth="20730" windowHeight="11160" activeTab="11" xr2:uid="{00000000-000D-0000-FFFF-FFFF00000000}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'2011'!$A$1:$O$21</definedName>
    <definedName name="_xlnm.Print_Area" localSheetId="1">'2012'!$A$1:$O$22</definedName>
    <definedName name="_xlnm.Print_Area" localSheetId="2">'2013'!$A$1:$O$19</definedName>
    <definedName name="_xlnm.Print_Area" localSheetId="3">'2014'!$A$1:$O$22</definedName>
    <definedName name="_xlnm.Print_Area" localSheetId="4">'2015'!$A$1:$O$22</definedName>
    <definedName name="_xlnm.Print_Area" localSheetId="5">'2016'!$A$1:$O$25</definedName>
    <definedName name="_xlnm.Print_Area" localSheetId="6">'2017'!$A$1:$O$25</definedName>
    <definedName name="_xlnm.Print_Area" localSheetId="7">'2018'!$A$1:$O$25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4" l="1"/>
  <c r="F24" i="14"/>
  <c r="E24" i="14" l="1"/>
  <c r="C24" i="14" l="1"/>
  <c r="N24" i="14"/>
  <c r="M24" i="14"/>
  <c r="L24" i="14"/>
  <c r="K24" i="14"/>
  <c r="J24" i="14"/>
  <c r="I24" i="14"/>
  <c r="H24" i="14"/>
  <c r="D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N24" i="13"/>
  <c r="J24" i="13" l="1"/>
  <c r="I24" i="13" l="1"/>
  <c r="G24" i="13" l="1"/>
  <c r="F24" i="13" l="1"/>
  <c r="E24" i="13" l="1"/>
  <c r="O22" i="13" l="1"/>
  <c r="O9" i="13"/>
  <c r="D24" i="13"/>
  <c r="M24" i="13" l="1"/>
  <c r="L24" i="13"/>
  <c r="K24" i="13"/>
  <c r="H24" i="13"/>
  <c r="C24" i="13"/>
  <c r="O23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14" i="12"/>
  <c r="O15" i="12"/>
  <c r="O16" i="12"/>
  <c r="O17" i="12"/>
  <c r="O18" i="12"/>
  <c r="O19" i="12"/>
  <c r="O20" i="12"/>
  <c r="O21" i="12"/>
  <c r="O22" i="12"/>
  <c r="O13" i="12"/>
  <c r="N23" i="12"/>
  <c r="O24" i="13" l="1"/>
  <c r="O10" i="12"/>
  <c r="O11" i="12"/>
  <c r="O12" i="12"/>
  <c r="O9" i="12"/>
  <c r="D23" i="12"/>
  <c r="M23" i="12"/>
  <c r="L23" i="12"/>
  <c r="K23" i="12"/>
  <c r="J23" i="12"/>
  <c r="I23" i="12"/>
  <c r="H23" i="12"/>
  <c r="G23" i="12"/>
  <c r="F23" i="12"/>
  <c r="E23" i="12"/>
  <c r="C23" i="12"/>
  <c r="O23" i="12" s="1"/>
  <c r="L23" i="11"/>
  <c r="F23" i="11" l="1"/>
  <c r="C23" i="11"/>
  <c r="N23" i="11"/>
  <c r="M23" i="11"/>
  <c r="K23" i="11"/>
  <c r="J23" i="11"/>
  <c r="I23" i="11"/>
  <c r="H23" i="11"/>
  <c r="G23" i="11"/>
  <c r="E23" i="11"/>
  <c r="D23" i="11"/>
  <c r="O22" i="11"/>
  <c r="O21" i="11"/>
  <c r="O20" i="11"/>
  <c r="O19" i="11"/>
  <c r="O18" i="11"/>
  <c r="O16" i="11"/>
  <c r="O15" i="11"/>
  <c r="O14" i="11"/>
  <c r="O13" i="11"/>
  <c r="O12" i="11"/>
  <c r="O11" i="11"/>
  <c r="O10" i="11"/>
  <c r="O9" i="11"/>
  <c r="N23" i="10"/>
  <c r="O23" i="11" l="1"/>
  <c r="M23" i="10"/>
  <c r="L23" i="10"/>
  <c r="H23" i="10"/>
  <c r="K23" i="10"/>
  <c r="J23" i="10"/>
  <c r="I23" i="10"/>
  <c r="G23" i="10"/>
  <c r="F23" i="10"/>
  <c r="E23" i="10"/>
  <c r="D23" i="10"/>
  <c r="C23" i="10"/>
  <c r="O22" i="10"/>
  <c r="O21" i="10"/>
  <c r="O20" i="10"/>
  <c r="O19" i="10"/>
  <c r="O18" i="10"/>
  <c r="O16" i="10"/>
  <c r="O15" i="10"/>
  <c r="O14" i="10"/>
  <c r="O13" i="10"/>
  <c r="O12" i="10"/>
  <c r="O11" i="10"/>
  <c r="O10" i="10"/>
  <c r="O9" i="10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O21" i="9"/>
  <c r="O20" i="9"/>
  <c r="O19" i="9"/>
  <c r="O18" i="9"/>
  <c r="O16" i="9"/>
  <c r="O15" i="9"/>
  <c r="O14" i="9"/>
  <c r="O13" i="9"/>
  <c r="O12" i="9"/>
  <c r="O11" i="9"/>
  <c r="O10" i="9"/>
  <c r="O9" i="9"/>
  <c r="O15" i="8"/>
  <c r="E23" i="8"/>
  <c r="F23" i="8"/>
  <c r="G23" i="8"/>
  <c r="H23" i="8"/>
  <c r="I23" i="8"/>
  <c r="J23" i="8"/>
  <c r="K23" i="8"/>
  <c r="L23" i="8"/>
  <c r="M23" i="8"/>
  <c r="N23" i="8"/>
  <c r="D23" i="8"/>
  <c r="C23" i="8"/>
  <c r="O22" i="8"/>
  <c r="O21" i="8"/>
  <c r="O20" i="8"/>
  <c r="O19" i="8"/>
  <c r="O18" i="8"/>
  <c r="O16" i="8"/>
  <c r="O14" i="8"/>
  <c r="O13" i="8"/>
  <c r="O12" i="8"/>
  <c r="O11" i="8"/>
  <c r="O10" i="8"/>
  <c r="O9" i="8"/>
  <c r="N21" i="7"/>
  <c r="M21" i="7"/>
  <c r="L21" i="7"/>
  <c r="K21" i="7"/>
  <c r="J21" i="7"/>
  <c r="I21" i="7"/>
  <c r="H21" i="7"/>
  <c r="G21" i="7"/>
  <c r="F21" i="7"/>
  <c r="E21" i="7"/>
  <c r="D21" i="7"/>
  <c r="C21" i="7"/>
  <c r="O20" i="7"/>
  <c r="O19" i="7"/>
  <c r="O18" i="7"/>
  <c r="O17" i="7"/>
  <c r="O16" i="7"/>
  <c r="O15" i="7"/>
  <c r="O14" i="7"/>
  <c r="O13" i="7"/>
  <c r="O12" i="7"/>
  <c r="O11" i="7"/>
  <c r="O10" i="7"/>
  <c r="O9" i="7"/>
  <c r="O13" i="6"/>
  <c r="O16" i="6"/>
  <c r="O18" i="6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7" i="6"/>
  <c r="O15" i="6"/>
  <c r="O14" i="6"/>
  <c r="O12" i="6"/>
  <c r="O11" i="6"/>
  <c r="O10" i="6"/>
  <c r="O9" i="6"/>
  <c r="N18" i="5"/>
  <c r="M18" i="5"/>
  <c r="O13" i="5"/>
  <c r="L18" i="5"/>
  <c r="K18" i="5"/>
  <c r="J18" i="5"/>
  <c r="I18" i="5"/>
  <c r="H18" i="5"/>
  <c r="G18" i="5"/>
  <c r="F18" i="5"/>
  <c r="E18" i="5"/>
  <c r="O10" i="5"/>
  <c r="O11" i="5"/>
  <c r="O12" i="5"/>
  <c r="O14" i="5"/>
  <c r="O15" i="5"/>
  <c r="O16" i="5"/>
  <c r="O17" i="5"/>
  <c r="O9" i="5"/>
  <c r="D18" i="5"/>
  <c r="C18" i="5"/>
  <c r="O21" i="6" l="1"/>
  <c r="O23" i="9"/>
  <c r="O23" i="8"/>
  <c r="O21" i="7"/>
  <c r="O18" i="5"/>
  <c r="O23" i="10"/>
</calcChain>
</file>

<file path=xl/sharedStrings.xml><?xml version="1.0" encoding="utf-8"?>
<sst xmlns="http://schemas.openxmlformats.org/spreadsheetml/2006/main" count="216" uniqueCount="30">
  <si>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</si>
  <si>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</si>
  <si>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</si>
  <si>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</si>
  <si>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</si>
  <si>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</si>
  <si>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</si>
  <si>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</si>
  <si>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</si>
  <si>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</si>
  <si>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Sector público</t>
  </si>
  <si>
    <t>Fondos de pensiones</t>
  </si>
  <si>
    <t>Industria</t>
  </si>
  <si>
    <t>Mercado primario
Compras de valores por sector económico. Año 2011
En (US$)</t>
  </si>
  <si>
    <t>Mercado primario
Compras de valores por sector económico. Año 2012
En (US$)</t>
  </si>
  <si>
    <t>Mercado primario
Compras de valores por sector económico. Año 2013
En (US$)</t>
  </si>
  <si>
    <t>Administración cartera</t>
  </si>
  <si>
    <t>Administración fondos de pensiones</t>
  </si>
  <si>
    <t>Mercado primario
Compras de valores por sector económico. Año 2014
En (US$)</t>
  </si>
  <si>
    <t>Mercado primario
Compras de valores por sector económico. Año 2015
En (US$)</t>
  </si>
  <si>
    <t>Mercado primario
Compras de valores por sector económico. Año 2016
En (US$)</t>
  </si>
  <si>
    <t>Fondos de inversión abiertos</t>
  </si>
  <si>
    <t>Gestora de fondos de inversión</t>
  </si>
  <si>
    <t>Mercado primario
Compras de valores por sector económico. Año 2017
En (US$)</t>
  </si>
  <si>
    <t>Mercado primario
Compras de valores por sector económico. Año 2018
En (US$)</t>
  </si>
  <si>
    <t>Mercado primario
Compras de valores por sector económico. Año 2019
En (US$)</t>
  </si>
  <si>
    <t>Mercado primario
Compras de valores por sector económico. Año 2020
En (US$)</t>
  </si>
  <si>
    <t>Mercado primario
Compras de valores por sector económico. Año 2021
En (US$)</t>
  </si>
  <si>
    <t>Fondo de Ahorro Previsional voluntario</t>
  </si>
  <si>
    <t>Mercado primario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</si>
</sst>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3" borderId="6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4" borderId="0" xfId="0" applyFill="1"/>
    <xf numFmtId="0" fontId="0" fillId="4" borderId="0" xfId="0" applyFill="1" applyBorder="1"/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167" fontId="5" fillId="3" borderId="1" xfId="1" applyNumberFormat="1" applyFont="1" applyBorder="1" applyAlignment="1">
      <alignment horizontal="center" vertical="center" wrapText="1"/>
    </xf>
    <xf numFmtId="0" fontId="2" fillId="4" borderId="0" xfId="4" applyFont="1" applyFill="1" applyBorder="1"/>
    <xf numFmtId="166" fontId="6" fillId="5" borderId="0" xfId="0" applyNumberFormat="1" applyFont="1" applyFill="1" applyBorder="1"/>
    <xf numFmtId="39" fontId="6" fillId="5" borderId="0" xfId="0" applyNumberFormat="1" applyFont="1" applyFill="1" applyBorder="1"/>
    <xf numFmtId="164" fontId="5" fillId="3" borderId="2" xfId="1" applyNumberFormat="1" applyFont="1" applyBorder="1" applyAlignment="1">
      <alignment horizontal="center" vertical="center" wrapText="1"/>
    </xf>
    <xf numFmtId="167" fontId="5" fillId="3" borderId="2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5" fontId="5" fillId="3" borderId="1" xfId="2" applyNumberFormat="1" applyFont="1" applyFill="1" applyBorder="1" applyAlignment="1">
      <alignment horizontal="left" vertical="center" wrapText="1"/>
    </xf>
    <xf numFmtId="165" fontId="5" fillId="3" borderId="1" xfId="2" applyFont="1" applyFill="1" applyBorder="1" applyAlignment="1">
      <alignment vertical="center" wrapText="1"/>
    </xf>
    <xf numFmtId="166" fontId="7" fillId="0" borderId="1" xfId="0" applyNumberFormat="1" applyFont="1" applyBorder="1" applyAlignment="1">
      <alignment horizontal="left"/>
    </xf>
    <xf numFmtId="165" fontId="7" fillId="0" borderId="1" xfId="2" applyFont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6" fillId="5" borderId="0" xfId="0" applyNumberFormat="1" applyFont="1" applyFill="1" applyBorder="1" applyAlignment="1">
      <alignment horizontal="left"/>
    </xf>
    <xf numFmtId="165" fontId="8" fillId="0" borderId="1" xfId="2" applyFont="1" applyBorder="1"/>
    <xf numFmtId="166" fontId="0" fillId="4" borderId="3" xfId="0" applyNumberFormat="1" applyFill="1" applyBorder="1" applyAlignment="1">
      <alignment horizontal="left"/>
    </xf>
    <xf numFmtId="0" fontId="0" fillId="4" borderId="4" xfId="0" applyFill="1" applyBorder="1"/>
    <xf numFmtId="166" fontId="0" fillId="4" borderId="4" xfId="0" applyNumberFormat="1" applyFill="1" applyBorder="1" applyAlignment="1">
      <alignment horizontal="left"/>
    </xf>
    <xf numFmtId="0" fontId="0" fillId="4" borderId="1" xfId="0" applyFill="1" applyBorder="1"/>
    <xf numFmtId="166" fontId="7" fillId="0" borderId="7" xfId="0" applyNumberFormat="1" applyFont="1" applyBorder="1" applyAlignment="1">
      <alignment horizontal="left"/>
    </xf>
    <xf numFmtId="0" fontId="0" fillId="4" borderId="3" xfId="0" applyFill="1" applyBorder="1"/>
    <xf numFmtId="165" fontId="7" fillId="4" borderId="3" xfId="2" applyNumberFormat="1" applyFont="1" applyFill="1" applyBorder="1"/>
    <xf numFmtId="167" fontId="10" fillId="3" borderId="2" xfId="1" applyNumberFormat="1" applyFont="1" applyBorder="1" applyAlignment="1">
      <alignment horizontal="center" vertical="center" wrapText="1"/>
    </xf>
    <xf numFmtId="167" fontId="10" fillId="3" borderId="9" xfId="1" applyNumberFormat="1" applyFont="1" applyBorder="1" applyAlignment="1">
      <alignment horizontal="center" vertical="center" wrapText="1"/>
    </xf>
    <xf numFmtId="167" fontId="10" fillId="3" borderId="1" xfId="1" applyNumberFormat="1" applyFont="1" applyBorder="1" applyAlignment="1">
      <alignment horizontal="center" vertical="center" wrapText="1"/>
    </xf>
    <xf numFmtId="167" fontId="10" fillId="3" borderId="10" xfId="1" applyNumberFormat="1" applyFont="1" applyBorder="1" applyAlignment="1">
      <alignment horizontal="center" vertical="center" wrapText="1"/>
    </xf>
    <xf numFmtId="165" fontId="12" fillId="0" borderId="8" xfId="2" applyFont="1" applyBorder="1"/>
    <xf numFmtId="165" fontId="11" fillId="0" borderId="1" xfId="2" applyFont="1" applyBorder="1"/>
    <xf numFmtId="165" fontId="11" fillId="0" borderId="7" xfId="2" applyFont="1" applyBorder="1"/>
    <xf numFmtId="166" fontId="11" fillId="0" borderId="7" xfId="0" applyNumberFormat="1" applyFont="1" applyBorder="1" applyAlignment="1">
      <alignment horizontal="left"/>
    </xf>
    <xf numFmtId="165" fontId="11" fillId="0" borderId="8" xfId="2" applyFont="1" applyBorder="1"/>
    <xf numFmtId="165" fontId="13" fillId="3" borderId="1" xfId="2" applyNumberFormat="1" applyFont="1" applyFill="1" applyBorder="1" applyAlignment="1">
      <alignment horizontal="left" vertical="center" wrapText="1"/>
    </xf>
    <xf numFmtId="165" fontId="11" fillId="0" borderId="11" xfId="2" applyFont="1" applyBorder="1"/>
    <xf numFmtId="164" fontId="13" fillId="3" borderId="7" xfId="1" applyNumberFormat="1" applyFont="1" applyBorder="1" applyAlignment="1">
      <alignment horizontal="left" vertical="center" wrapText="1"/>
    </xf>
    <xf numFmtId="164" fontId="10" fillId="3" borderId="10" xfId="1" applyNumberFormat="1" applyFont="1" applyBorder="1" applyAlignment="1">
      <alignment horizontal="center" vertical="center" wrapText="1"/>
    </xf>
    <xf numFmtId="166" fontId="0" fillId="4" borderId="0" xfId="0" applyNumberFormat="1" applyFill="1" applyAlignment="1">
      <alignment horizontal="left"/>
    </xf>
    <xf numFmtId="166" fontId="11" fillId="0" borderId="1" xfId="0" applyNumberFormat="1" applyFont="1" applyBorder="1" applyAlignment="1">
      <alignment horizontal="left"/>
    </xf>
    <xf numFmtId="165" fontId="12" fillId="0" borderId="1" xfId="2" applyFont="1" applyBorder="1"/>
    <xf numFmtId="0" fontId="14" fillId="2" borderId="5" xfId="4" applyFont="1" applyFill="1" applyBorder="1" applyAlignment="1">
      <alignment horizontal="left"/>
    </xf>
    <xf numFmtId="0" fontId="14" fillId="2" borderId="5" xfId="4" applyFont="1" applyFill="1" applyBorder="1" applyAlignment="1">
      <alignment horizontal="left"/>
    </xf>
    <xf numFmtId="0" fontId="14" fillId="2" borderId="5" xfId="4" applyFont="1" applyFill="1" applyBorder="1" applyAlignment="1">
      <alignment horizontal="left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5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left"/>
    </xf>
  </cellXfs>
  <cellStyles count="5">
    <cellStyle name="Cuadros SSF" xfId="1" xr:uid="{00000000-0005-0000-0000-000000000000}"/>
    <cellStyle name="Millares" xfId="2" builtinId="3"/>
    <cellStyle name="Millares_IBES2011" xfId="3" xr:uid="{00000000-0005-0000-0000-000002000000}"/>
    <cellStyle name="Normal" xfId="0" builtinId="0"/>
    <cellStyle name="Normal_IBES201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504825</xdr:colOff>
      <xdr:row>0</xdr:row>
      <xdr:rowOff>114300</xdr:rowOff>
    </xdr:from>
    <xdr:to>
      <xdr:col>14</xdr:col>
      <xdr:colOff>1466850</xdr:colOff>
      <xdr:row>5</xdr:row>
      <xdr:rowOff>161925</xdr:rowOff>
    </xdr:to>
    <xdr:pic>
      <xdr:nvPicPr>
        <xdr:cNvPr id="2056" name="Picture 1" descr="LogoSSF_200x200[1]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83375" y="114300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72000" y="370416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87358" y="370416"/>
          <a:ext cx="974267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11183" y="370416"/>
          <a:ext cx="974267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123825</xdr:rowOff>
    </xdr:from>
    <xdr:to>
      <xdr:col>14</xdr:col>
      <xdr:colOff>1409700</xdr:colOff>
      <xdr:row>5</xdr:row>
      <xdr:rowOff>180975</xdr:rowOff>
    </xdr:to>
    <xdr:pic>
      <xdr:nvPicPr>
        <xdr:cNvPr id="3080" name="Picture 1" descr="LogoSSF_200x200[1]">
          <a:extLst>
            <a:ext uri="{FF2B5EF4-FFF2-40B4-BE49-F238E27FC236}">
              <a16:creationId xmlns:a16="http://schemas.microsoft.com/office/drawing/2014/main" id="{00000000-0008-0000-01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64375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4104" name="Picture 1" descr="LogoSSF_200x200[1]">
          <a:extLst>
            <a:ext uri="{FF2B5EF4-FFF2-40B4-BE49-F238E27FC236}">
              <a16:creationId xmlns:a16="http://schemas.microsoft.com/office/drawing/2014/main" id="{00000000-0008-0000-02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97150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5128" name="Picture 1" descr="LogoSSF_200x200[1]">
          <a:extLst>
            <a:ext uri="{FF2B5EF4-FFF2-40B4-BE49-F238E27FC236}">
              <a16:creationId xmlns:a16="http://schemas.microsoft.com/office/drawing/2014/main" id="{00000000-0008-0000-0300-00000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6152" name="Picture 1" descr="LogoSSF_200x200[1]">
          <a:extLst>
            <a:ext uri="{FF2B5EF4-FFF2-40B4-BE49-F238E27FC236}">
              <a16:creationId xmlns:a16="http://schemas.microsoft.com/office/drawing/2014/main" id="{00000000-0008-0000-0400-00000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7176" name="Picture 1" descr="LogoSSF_200x200[1]">
          <a:extLst>
            <a:ext uri="{FF2B5EF4-FFF2-40B4-BE49-F238E27FC236}">
              <a16:creationId xmlns:a16="http://schemas.microsoft.com/office/drawing/2014/main" id="{00000000-0008-0000-0500-00000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8200" name="Picture 1" descr="LogoSSF_200x200[1]">
          <a:extLst>
            <a:ext uri="{FF2B5EF4-FFF2-40B4-BE49-F238E27FC236}">
              <a16:creationId xmlns:a16="http://schemas.microsoft.com/office/drawing/2014/main" id="{00000000-0008-0000-0600-00000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1032" name="Picture 1" descr="LogoSSF_200x200[1]">
          <a:extLst>
            <a:ext uri="{FF2B5EF4-FFF2-40B4-BE49-F238E27FC236}">
              <a16:creationId xmlns:a16="http://schemas.microsoft.com/office/drawing/2014/main" id="{00000000-0008-0000-0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00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00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1</xdr:row>
      <xdr:rowOff>104775</xdr:rowOff>
    </xdr:from>
    <xdr:to>
      <xdr:col>13</xdr:col>
      <xdr:colOff>968061</xdr:colOff>
      <xdr:row>5</xdr:row>
      <xdr:rowOff>62775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11300" y="295275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P277"/>
  <sheetViews>
    <sheetView workbookViewId="0">
      <selection activeCell="B11" sqref="B11"/>
    </sheetView>
  </sheetViews>
  <sheetFormatPr baseColWidth="10" defaultRowHeight="15" x14ac:dyDescent="0.25"/>
  <cols>
    <col min="1" max="1" width="11.42578125" style="1"/>
    <col min="2" max="2" width="30.7109375" style="1" customWidth="1"/>
    <col min="3" max="3" width="18.28515625" style="1" bestFit="1" customWidth="1"/>
    <col min="4" max="4" width="19.140625" style="1" bestFit="1" customWidth="1"/>
    <col min="5" max="5" width="20.42578125" style="1" bestFit="1" customWidth="1"/>
    <col min="6" max="6" width="20.85546875" style="1" bestFit="1" customWidth="1"/>
    <col min="7" max="7" width="18.42578125" style="1" bestFit="1" customWidth="1"/>
    <col min="8" max="8" width="19.85546875" style="1" bestFit="1" customWidth="1"/>
    <col min="9" max="11" width="20.5703125" style="1" bestFit="1" customWidth="1"/>
    <col min="12" max="12" width="20" style="1" customWidth="1"/>
    <col min="13" max="13" width="20.140625" style="1" customWidth="1"/>
    <col min="14" max="15" width="22.140625" style="1" customWidth="1"/>
    <col min="16" max="16384" width="11.42578125" style="1"/>
  </cols>
  <sheetData>
    <row r="7" spans="2:16" ht="66" customHeight="1" x14ac:dyDescent="0.25">
      <c r="B7" s="51" t="s">
        <v>13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6" x14ac:dyDescent="0.25">
      <c r="B8" s="15" t="s">
        <v>7</v>
      </c>
      <c r="C8" s="9">
        <v>40544</v>
      </c>
      <c r="D8" s="9">
        <v>40575</v>
      </c>
      <c r="E8" s="9">
        <v>40603</v>
      </c>
      <c r="F8" s="9">
        <v>40634</v>
      </c>
      <c r="G8" s="9">
        <v>40664</v>
      </c>
      <c r="H8" s="9">
        <v>40695</v>
      </c>
      <c r="I8" s="9">
        <v>40725</v>
      </c>
      <c r="J8" s="9">
        <v>40756</v>
      </c>
      <c r="K8" s="9">
        <v>40787</v>
      </c>
      <c r="L8" s="9">
        <v>40817</v>
      </c>
      <c r="M8" s="9">
        <v>40848</v>
      </c>
      <c r="N8" s="9">
        <v>40878</v>
      </c>
      <c r="O8" s="9" t="s">
        <v>3</v>
      </c>
    </row>
    <row r="9" spans="2:16" x14ac:dyDescent="0.25">
      <c r="B9" s="18" t="s">
        <v>16</v>
      </c>
      <c r="C9" s="19">
        <v>545054.16700000002</v>
      </c>
      <c r="D9" s="19"/>
      <c r="E9" s="19">
        <v>8907920.3399999999</v>
      </c>
      <c r="F9" s="19">
        <v>12228679.629999999</v>
      </c>
      <c r="G9" s="19">
        <v>5113450</v>
      </c>
      <c r="H9" s="19">
        <v>2508775</v>
      </c>
      <c r="I9" s="19"/>
      <c r="J9" s="19"/>
      <c r="K9" s="19">
        <v>7865829.4199999999</v>
      </c>
      <c r="L9" s="19"/>
      <c r="M9" s="19">
        <v>4494155.9249999998</v>
      </c>
      <c r="N9" s="19">
        <v>2220832.1</v>
      </c>
      <c r="O9" s="19">
        <v>43884696.581999995</v>
      </c>
    </row>
    <row r="10" spans="2:16" x14ac:dyDescent="0.25">
      <c r="B10" s="18" t="s">
        <v>17</v>
      </c>
      <c r="C10" s="19">
        <v>341579</v>
      </c>
      <c r="D10" s="19"/>
      <c r="E10" s="19">
        <v>3006673.3462499999</v>
      </c>
      <c r="F10" s="19">
        <v>704550</v>
      </c>
      <c r="G10" s="19"/>
      <c r="H10" s="19"/>
      <c r="I10" s="19">
        <v>3092575</v>
      </c>
      <c r="J10" s="19"/>
      <c r="K10" s="19">
        <v>966120</v>
      </c>
      <c r="L10" s="19"/>
      <c r="M10" s="19"/>
      <c r="N10" s="19">
        <v>620035</v>
      </c>
      <c r="O10" s="19">
        <v>8731532.3462499995</v>
      </c>
    </row>
    <row r="11" spans="2:16" x14ac:dyDescent="0.25">
      <c r="B11" s="18" t="s">
        <v>8</v>
      </c>
      <c r="C11" s="19"/>
      <c r="D11" s="19"/>
      <c r="E11" s="19">
        <v>978484.91500000004</v>
      </c>
      <c r="F11" s="19">
        <v>11646978.15</v>
      </c>
      <c r="G11" s="19"/>
      <c r="H11" s="19">
        <v>13077596.25</v>
      </c>
      <c r="I11" s="19">
        <v>1980418.63</v>
      </c>
      <c r="J11" s="19">
        <v>4924605.8</v>
      </c>
      <c r="K11" s="19">
        <v>2233622.6800000002</v>
      </c>
      <c r="L11" s="19">
        <v>1477576.71</v>
      </c>
      <c r="M11" s="19">
        <v>6359404.5749999993</v>
      </c>
      <c r="N11" s="19">
        <v>1043788.82</v>
      </c>
      <c r="O11" s="19">
        <v>43722476.530000009</v>
      </c>
    </row>
    <row r="12" spans="2:16" x14ac:dyDescent="0.25">
      <c r="B12" s="18" t="s">
        <v>0</v>
      </c>
      <c r="C12" s="19">
        <v>48797</v>
      </c>
      <c r="D12" s="19"/>
      <c r="E12" s="19">
        <v>934244.49199999997</v>
      </c>
      <c r="F12" s="19"/>
      <c r="G12" s="19">
        <v>254145.38</v>
      </c>
      <c r="H12" s="19">
        <v>367993.8075</v>
      </c>
      <c r="I12" s="19"/>
      <c r="J12" s="19"/>
      <c r="K12" s="19">
        <v>294673.53000000003</v>
      </c>
      <c r="L12" s="19">
        <v>220250.85975</v>
      </c>
      <c r="M12" s="19">
        <v>1451621.7616999999</v>
      </c>
      <c r="N12" s="19">
        <v>258589.94999999998</v>
      </c>
      <c r="O12" s="19">
        <v>3830316.7809500005</v>
      </c>
    </row>
    <row r="13" spans="2:16" x14ac:dyDescent="0.25">
      <c r="B13" s="18" t="s">
        <v>9</v>
      </c>
      <c r="C13" s="19"/>
      <c r="D13" s="19"/>
      <c r="E13" s="19"/>
      <c r="F13" s="19"/>
      <c r="G13" s="19"/>
      <c r="H13" s="19"/>
      <c r="I13" s="19">
        <v>2152500</v>
      </c>
      <c r="J13" s="19"/>
      <c r="K13" s="19"/>
      <c r="L13" s="19">
        <v>973145</v>
      </c>
      <c r="M13" s="19"/>
      <c r="N13" s="19"/>
      <c r="O13" s="19">
        <v>3125645</v>
      </c>
    </row>
    <row r="14" spans="2:16" x14ac:dyDescent="0.25">
      <c r="B14" s="18" t="s">
        <v>11</v>
      </c>
      <c r="C14" s="19"/>
      <c r="D14" s="19"/>
      <c r="E14" s="19"/>
      <c r="F14" s="19">
        <v>28373500</v>
      </c>
      <c r="G14" s="19"/>
      <c r="H14" s="19">
        <v>22618100</v>
      </c>
      <c r="I14" s="19"/>
      <c r="J14" s="19">
        <v>39794000</v>
      </c>
      <c r="K14" s="19">
        <v>19671200</v>
      </c>
      <c r="L14" s="19"/>
      <c r="M14" s="19"/>
      <c r="N14" s="19"/>
      <c r="O14" s="19">
        <v>110456800</v>
      </c>
    </row>
    <row r="15" spans="2:16" x14ac:dyDescent="0.25">
      <c r="B15" s="18" t="s">
        <v>12</v>
      </c>
      <c r="C15" s="19"/>
      <c r="D15" s="19"/>
      <c r="E15" s="19"/>
      <c r="F15" s="19"/>
      <c r="G15" s="19"/>
      <c r="H15" s="19"/>
      <c r="I15" s="19">
        <v>2155230</v>
      </c>
      <c r="J15" s="19"/>
      <c r="K15" s="19"/>
      <c r="L15" s="19"/>
      <c r="M15" s="19"/>
      <c r="N15" s="19"/>
      <c r="O15" s="19">
        <v>2155230</v>
      </c>
      <c r="P15" s="2"/>
    </row>
    <row r="16" spans="2:16" x14ac:dyDescent="0.25">
      <c r="B16" s="18" t="s">
        <v>1</v>
      </c>
      <c r="C16" s="19">
        <v>1837448.2599999998</v>
      </c>
      <c r="D16" s="19">
        <v>1882369.1119999995</v>
      </c>
      <c r="E16" s="19">
        <v>2460929.233521</v>
      </c>
      <c r="F16" s="19">
        <v>2396086.9226230001</v>
      </c>
      <c r="G16" s="19">
        <v>1591884.4318999997</v>
      </c>
      <c r="H16" s="19">
        <v>714305.76904499996</v>
      </c>
      <c r="I16" s="19">
        <v>160360</v>
      </c>
      <c r="J16" s="19">
        <v>723340.05060000008</v>
      </c>
      <c r="K16" s="19">
        <v>1014394.4954</v>
      </c>
      <c r="L16" s="19">
        <v>2208932.4292120002</v>
      </c>
      <c r="M16" s="19">
        <v>769890.55284999998</v>
      </c>
      <c r="N16" s="19">
        <v>5204451.3569999989</v>
      </c>
      <c r="O16" s="19">
        <v>20964392.614151001</v>
      </c>
      <c r="P16" s="2"/>
    </row>
    <row r="17" spans="2:16" x14ac:dyDescent="0.25">
      <c r="B17" s="18" t="s">
        <v>10</v>
      </c>
      <c r="C17" s="19"/>
      <c r="D17" s="19"/>
      <c r="E17" s="19"/>
      <c r="F17" s="19"/>
      <c r="G17" s="19"/>
      <c r="H17" s="19">
        <v>612847.16836000001</v>
      </c>
      <c r="I17" s="19"/>
      <c r="J17" s="19">
        <v>255905.5122</v>
      </c>
      <c r="K17" s="19"/>
      <c r="L17" s="19">
        <v>1812000</v>
      </c>
      <c r="M17" s="19"/>
      <c r="N17" s="19"/>
      <c r="O17" s="19">
        <v>2680752.6805600002</v>
      </c>
      <c r="P17" s="2"/>
    </row>
    <row r="18" spans="2:16" x14ac:dyDescent="0.25">
      <c r="B18" s="18" t="s">
        <v>5</v>
      </c>
      <c r="C18" s="19">
        <v>95694</v>
      </c>
      <c r="D18" s="19">
        <v>437587.484</v>
      </c>
      <c r="E18" s="19">
        <v>18610084.522150002</v>
      </c>
      <c r="F18" s="19">
        <v>6484505.7065000003</v>
      </c>
      <c r="G18" s="19">
        <v>1509853.8399999999</v>
      </c>
      <c r="H18" s="19">
        <v>1656133.3130000001</v>
      </c>
      <c r="I18" s="19">
        <v>15775487.849900002</v>
      </c>
      <c r="J18" s="19">
        <v>4164160.2490000003</v>
      </c>
      <c r="K18" s="19">
        <v>3186348.4160000002</v>
      </c>
      <c r="L18" s="19">
        <v>10972160.084000001</v>
      </c>
      <c r="M18" s="19">
        <v>7643931.8770000003</v>
      </c>
      <c r="N18" s="19">
        <v>9672180.8139999993</v>
      </c>
      <c r="O18" s="19">
        <v>80208128.155550003</v>
      </c>
    </row>
    <row r="19" spans="2:16" x14ac:dyDescent="0.25">
      <c r="B19" s="18" t="s">
        <v>2</v>
      </c>
      <c r="C19" s="19">
        <v>1042469.3500000001</v>
      </c>
      <c r="D19" s="19">
        <v>1638739.5799360001</v>
      </c>
      <c r="E19" s="19">
        <v>8611660.9215000011</v>
      </c>
      <c r="F19" s="19">
        <v>1693984.348</v>
      </c>
      <c r="G19" s="19">
        <v>2661737.8216150003</v>
      </c>
      <c r="H19" s="19">
        <v>3852090.3</v>
      </c>
      <c r="I19" s="19">
        <v>1969992.3859999999</v>
      </c>
      <c r="J19" s="19">
        <v>2714637.2732000002</v>
      </c>
      <c r="K19" s="19">
        <v>4560877.8710850002</v>
      </c>
      <c r="L19" s="19">
        <v>3437133.683398</v>
      </c>
      <c r="M19" s="19">
        <v>772681.49927999999</v>
      </c>
      <c r="N19" s="19">
        <v>2484015.4510000004</v>
      </c>
      <c r="O19" s="19">
        <v>35440020.485013999</v>
      </c>
    </row>
    <row r="20" spans="2:16" x14ac:dyDescent="0.25">
      <c r="B20" s="8" t="s">
        <v>3</v>
      </c>
      <c r="C20" s="17">
        <v>3911041.7769999998</v>
      </c>
      <c r="D20" s="17">
        <v>3958696.1759359995</v>
      </c>
      <c r="E20" s="17">
        <v>43509997.770420998</v>
      </c>
      <c r="F20" s="17">
        <v>63528284.757123001</v>
      </c>
      <c r="G20" s="17">
        <v>11131071.473515</v>
      </c>
      <c r="H20" s="17">
        <v>45407841.607905</v>
      </c>
      <c r="I20" s="17">
        <v>27286563.865900002</v>
      </c>
      <c r="J20" s="17">
        <v>52576648.88499999</v>
      </c>
      <c r="K20" s="17">
        <v>39793066.412485003</v>
      </c>
      <c r="L20" s="17">
        <v>21101198.76636</v>
      </c>
      <c r="M20" s="17">
        <v>21491686.19083</v>
      </c>
      <c r="N20" s="17">
        <v>21503893.491999999</v>
      </c>
      <c r="O20" s="17">
        <v>355199991.17447501</v>
      </c>
      <c r="P20" s="2"/>
    </row>
    <row r="21" spans="2:16" x14ac:dyDescent="0.25">
      <c r="B21" s="52" t="s">
        <v>6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2"/>
    </row>
    <row r="22" spans="2:16" x14ac:dyDescent="0.25">
      <c r="P22" s="2"/>
    </row>
    <row r="23" spans="2:16" x14ac:dyDescent="0.25">
      <c r="P23" s="2"/>
    </row>
    <row r="24" spans="2:16" x14ac:dyDescent="0.25">
      <c r="P24" s="2"/>
    </row>
    <row r="25" spans="2:16" x14ac:dyDescent="0.25">
      <c r="P25" s="2"/>
    </row>
    <row r="26" spans="2:16" x14ac:dyDescent="0.25">
      <c r="P26" s="2"/>
    </row>
    <row r="31" spans="2:16" x14ac:dyDescent="0.25">
      <c r="B31" s="3"/>
      <c r="C31" s="3"/>
    </row>
    <row r="32" spans="2:16" x14ac:dyDescent="0.25">
      <c r="B32" s="3"/>
      <c r="C32" s="3"/>
    </row>
    <row r="33" spans="2:6" x14ac:dyDescent="0.25">
      <c r="B33" s="3"/>
      <c r="C33" s="3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  <c r="D37" s="2"/>
      <c r="E37" s="2"/>
      <c r="F37" s="2"/>
    </row>
    <row r="38" spans="2:6" x14ac:dyDescent="0.25">
      <c r="B38" s="3"/>
      <c r="C38" s="3"/>
      <c r="D38" s="2"/>
      <c r="E38" s="2"/>
      <c r="F38" s="2"/>
    </row>
    <row r="39" spans="2:6" x14ac:dyDescent="0.25">
      <c r="B39" s="3"/>
      <c r="C39" s="3"/>
      <c r="D39" s="2"/>
      <c r="E39" s="2"/>
      <c r="F39" s="2"/>
    </row>
    <row r="40" spans="2:6" x14ac:dyDescent="0.25">
      <c r="B40" s="3"/>
      <c r="C40" s="3"/>
      <c r="D40" s="2"/>
      <c r="E40" s="50"/>
      <c r="F40" s="2"/>
    </row>
    <row r="41" spans="2:6" x14ac:dyDescent="0.25">
      <c r="B41" s="3"/>
      <c r="C41" s="3"/>
      <c r="D41" s="2"/>
      <c r="E41" s="50"/>
      <c r="F41" s="2"/>
    </row>
    <row r="42" spans="2:6" x14ac:dyDescent="0.25">
      <c r="B42" s="3"/>
      <c r="C42" s="3"/>
    </row>
    <row r="43" spans="2:6" x14ac:dyDescent="0.25">
      <c r="B43" s="3"/>
      <c r="C43" s="3"/>
    </row>
    <row r="44" spans="2:6" x14ac:dyDescent="0.25">
      <c r="B44" s="4"/>
      <c r="C44" s="3"/>
    </row>
    <row r="45" spans="2:6" x14ac:dyDescent="0.25">
      <c r="B45" s="4"/>
      <c r="C45" s="3"/>
    </row>
    <row r="46" spans="2:6" x14ac:dyDescent="0.25">
      <c r="B46" s="4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3">
    <mergeCell ref="E40:E41"/>
    <mergeCell ref="B7:O7"/>
    <mergeCell ref="B21:O21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7:Q274"/>
  <sheetViews>
    <sheetView zoomScale="90" zoomScaleNormal="90" workbookViewId="0">
      <pane xSplit="2" ySplit="8" topLeftCell="H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7" style="1" bestFit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26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43831</v>
      </c>
      <c r="D8" s="31">
        <v>43862</v>
      </c>
      <c r="E8" s="31">
        <v>43891</v>
      </c>
      <c r="F8" s="31">
        <v>43922</v>
      </c>
      <c r="G8" s="31">
        <v>43952</v>
      </c>
      <c r="H8" s="31">
        <v>43983</v>
      </c>
      <c r="I8" s="31">
        <v>44013</v>
      </c>
      <c r="J8" s="31">
        <v>44044</v>
      </c>
      <c r="K8" s="31">
        <v>44075</v>
      </c>
      <c r="L8" s="31">
        <v>44105</v>
      </c>
      <c r="M8" s="31">
        <v>44136</v>
      </c>
      <c r="N8" s="31">
        <v>44166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36">
        <f t="shared" ref="O10:O12" si="0">+SUM(C10:N10)</f>
        <v>0</v>
      </c>
      <c r="P10" s="26"/>
      <c r="Q10" s="21"/>
    </row>
    <row r="11" spans="1:17" x14ac:dyDescent="0.25">
      <c r="A11" s="44"/>
      <c r="B11" s="45" t="s">
        <v>8</v>
      </c>
      <c r="C11" s="35">
        <v>13209050.239999996</v>
      </c>
      <c r="D11" s="36">
        <v>10946368.898799999</v>
      </c>
      <c r="E11" s="36">
        <v>9751178.0899999999</v>
      </c>
      <c r="F11" s="39">
        <v>5995433.7927999999</v>
      </c>
      <c r="G11" s="36">
        <v>3144715.7310000001</v>
      </c>
      <c r="H11" s="39">
        <v>6495225.6920599993</v>
      </c>
      <c r="I11" s="39">
        <v>80000</v>
      </c>
      <c r="J11" s="36">
        <v>7533015.4849999994</v>
      </c>
      <c r="K11" s="36">
        <v>11450000</v>
      </c>
      <c r="L11" s="36">
        <v>9322814.0999999996</v>
      </c>
      <c r="M11" s="36">
        <v>5467992.3049999997</v>
      </c>
      <c r="N11" s="46">
        <v>0</v>
      </c>
      <c r="O11" s="36">
        <f t="shared" si="0"/>
        <v>83395794.334659994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681052.18900000001</v>
      </c>
      <c r="E12" s="36">
        <v>300000</v>
      </c>
      <c r="F12" s="35">
        <v>0</v>
      </c>
      <c r="G12" s="35">
        <v>0</v>
      </c>
      <c r="H12" s="35">
        <v>0</v>
      </c>
      <c r="I12" s="35">
        <v>0</v>
      </c>
      <c r="J12" s="36">
        <v>344060.85274</v>
      </c>
      <c r="K12" s="36">
        <v>100000</v>
      </c>
      <c r="L12" s="36">
        <v>65000</v>
      </c>
      <c r="M12" s="36">
        <v>178041.28700000001</v>
      </c>
      <c r="N12" s="37">
        <v>99000</v>
      </c>
      <c r="O12" s="36">
        <f t="shared" si="0"/>
        <v>1767154.32874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200000</v>
      </c>
      <c r="F13" s="35">
        <v>0</v>
      </c>
      <c r="G13" s="35">
        <v>0</v>
      </c>
      <c r="H13" s="35">
        <v>0</v>
      </c>
      <c r="I13" s="35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36">
        <f>+SUM(C13:N13)</f>
        <v>200000</v>
      </c>
      <c r="P13" s="26"/>
      <c r="Q13" s="21"/>
    </row>
    <row r="14" spans="1:17" x14ac:dyDescent="0.25">
      <c r="A14" s="44"/>
      <c r="B14" s="45" t="s">
        <v>4</v>
      </c>
      <c r="C14" s="35">
        <v>160455.19909000001</v>
      </c>
      <c r="D14" s="35">
        <v>0</v>
      </c>
      <c r="E14" s="36">
        <v>2250000</v>
      </c>
      <c r="F14" s="39">
        <v>300000</v>
      </c>
      <c r="G14" s="35">
        <v>0</v>
      </c>
      <c r="H14" s="39">
        <v>24850000</v>
      </c>
      <c r="I14" s="39">
        <v>450000</v>
      </c>
      <c r="J14" s="46">
        <v>6305160.9182000002</v>
      </c>
      <c r="K14" s="36">
        <v>28290000</v>
      </c>
      <c r="L14" s="46">
        <v>0</v>
      </c>
      <c r="M14" s="36">
        <v>1150000</v>
      </c>
      <c r="N14" s="37">
        <v>6650000</v>
      </c>
      <c r="O14" s="36">
        <f t="shared" ref="O14:O22" si="1">+SUM(C14:N14)</f>
        <v>70405616.11728999</v>
      </c>
      <c r="P14" s="26"/>
      <c r="Q14" s="21"/>
    </row>
    <row r="15" spans="1:17" x14ac:dyDescent="0.25">
      <c r="A15" s="44"/>
      <c r="B15" s="45" t="s">
        <v>21</v>
      </c>
      <c r="C15" s="35">
        <v>2375000</v>
      </c>
      <c r="D15" s="35">
        <v>1135000</v>
      </c>
      <c r="E15" s="36">
        <v>5200475.7050000001</v>
      </c>
      <c r="F15" s="35">
        <v>0</v>
      </c>
      <c r="G15" s="35">
        <v>0</v>
      </c>
      <c r="H15" s="39">
        <v>5110542.216</v>
      </c>
      <c r="I15" s="35">
        <v>2991186.54</v>
      </c>
      <c r="J15" s="36">
        <v>4470504.8650000002</v>
      </c>
      <c r="K15" s="36">
        <v>1993254.8049999999</v>
      </c>
      <c r="L15" s="36">
        <v>2947326.4</v>
      </c>
      <c r="M15" s="36">
        <v>6884712.8200000003</v>
      </c>
      <c r="N15" s="37">
        <v>4888048.8250000002</v>
      </c>
      <c r="O15" s="36">
        <f t="shared" si="1"/>
        <v>37996052.175999999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6">
        <v>24999999.999999996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46">
        <v>0</v>
      </c>
      <c r="K16" s="36">
        <v>101000</v>
      </c>
      <c r="L16" s="36">
        <v>8850000</v>
      </c>
      <c r="M16" s="46">
        <v>0</v>
      </c>
      <c r="N16" s="46">
        <v>0</v>
      </c>
      <c r="O16" s="36">
        <f t="shared" si="1"/>
        <v>33951000</v>
      </c>
      <c r="P16" s="26"/>
      <c r="Q16" s="21"/>
    </row>
    <row r="17" spans="1:17" x14ac:dyDescent="0.25">
      <c r="A17" s="44"/>
      <c r="B17" s="45" t="s">
        <v>22</v>
      </c>
      <c r="C17" s="35">
        <v>0</v>
      </c>
      <c r="D17" s="36">
        <v>100000</v>
      </c>
      <c r="E17" s="36">
        <v>100000</v>
      </c>
      <c r="F17" s="35">
        <v>0</v>
      </c>
      <c r="G17" s="35">
        <v>48318.107000000004</v>
      </c>
      <c r="H17" s="35">
        <v>0</v>
      </c>
      <c r="I17" s="39">
        <v>75000</v>
      </c>
      <c r="J17" s="36">
        <v>51310.955849999998</v>
      </c>
      <c r="K17" s="36">
        <v>80000</v>
      </c>
      <c r="L17" s="46">
        <v>0</v>
      </c>
      <c r="M17" s="36">
        <v>117223.73000000001</v>
      </c>
      <c r="N17" s="46">
        <v>0</v>
      </c>
      <c r="O17" s="36">
        <f t="shared" si="1"/>
        <v>571852.79284999997</v>
      </c>
      <c r="P17" s="26"/>
      <c r="Q17" s="21"/>
    </row>
    <row r="18" spans="1:17" x14ac:dyDescent="0.25">
      <c r="A18" s="44"/>
      <c r="B18" s="45" t="s">
        <v>12</v>
      </c>
      <c r="C18" s="35">
        <v>3190000</v>
      </c>
      <c r="D18" s="35">
        <v>0</v>
      </c>
      <c r="E18" s="36">
        <v>229000</v>
      </c>
      <c r="F18" s="35">
        <v>0</v>
      </c>
      <c r="G18" s="35">
        <v>0</v>
      </c>
      <c r="H18" s="39">
        <v>230000</v>
      </c>
      <c r="I18" s="39">
        <v>2724999.9999999995</v>
      </c>
      <c r="J18" s="36">
        <v>2550000</v>
      </c>
      <c r="K18" s="36">
        <v>10000</v>
      </c>
      <c r="L18" s="46">
        <v>0</v>
      </c>
      <c r="M18" s="36">
        <v>430000</v>
      </c>
      <c r="N18" s="37">
        <v>350000</v>
      </c>
      <c r="O18" s="36">
        <f t="shared" si="1"/>
        <v>9714000</v>
      </c>
      <c r="P18" s="26"/>
      <c r="Q18" s="21"/>
    </row>
    <row r="19" spans="1:17" x14ac:dyDescent="0.25">
      <c r="A19" s="20"/>
      <c r="B19" s="45" t="s">
        <v>1</v>
      </c>
      <c r="C19" s="35">
        <v>488184.65220000001</v>
      </c>
      <c r="D19" s="35">
        <v>1302679.2722800002</v>
      </c>
      <c r="E19" s="35">
        <v>300000</v>
      </c>
      <c r="F19" s="35">
        <v>381264.84019999998</v>
      </c>
      <c r="G19" s="36">
        <v>1716935.0623399997</v>
      </c>
      <c r="H19" s="39">
        <v>1383929.65812</v>
      </c>
      <c r="I19" s="39">
        <v>1872088.2249400001</v>
      </c>
      <c r="J19" s="46">
        <v>1343847.717011</v>
      </c>
      <c r="K19" s="36">
        <v>675960.28879999998</v>
      </c>
      <c r="L19" s="36">
        <v>1996843.3312900001</v>
      </c>
      <c r="M19" s="36">
        <v>1450700</v>
      </c>
      <c r="N19" s="37">
        <v>764746.27257000003</v>
      </c>
      <c r="O19" s="36">
        <f t="shared" si="1"/>
        <v>13677179.319750998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6">
        <v>917665.05</v>
      </c>
      <c r="H20" s="39">
        <v>5058582.5882499991</v>
      </c>
      <c r="I20" s="35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36">
        <f t="shared" si="1"/>
        <v>5976247.6382499989</v>
      </c>
      <c r="P20" s="26"/>
      <c r="Q20" s="21"/>
    </row>
    <row r="21" spans="1:17" x14ac:dyDescent="0.25">
      <c r="A21" s="30"/>
      <c r="B21" s="38" t="s">
        <v>5</v>
      </c>
      <c r="C21" s="35">
        <v>6089777.129999999</v>
      </c>
      <c r="D21" s="35">
        <v>2975539.2756119999</v>
      </c>
      <c r="E21" s="36">
        <v>8200000</v>
      </c>
      <c r="F21" s="35">
        <v>2506621.0049999999</v>
      </c>
      <c r="G21" s="36">
        <v>2705998.3805499999</v>
      </c>
      <c r="H21" s="39">
        <v>25713431.703010004</v>
      </c>
      <c r="I21" s="39">
        <v>5362019.5903449999</v>
      </c>
      <c r="J21" s="46">
        <v>5998425.7751439996</v>
      </c>
      <c r="K21" s="36">
        <v>1520000</v>
      </c>
      <c r="L21" s="36">
        <v>641289.72</v>
      </c>
      <c r="M21" s="36">
        <v>1842000</v>
      </c>
      <c r="N21" s="37">
        <v>1010000</v>
      </c>
      <c r="O21" s="36">
        <f t="shared" si="1"/>
        <v>64565102.579661012</v>
      </c>
      <c r="P21" s="26"/>
      <c r="Q21" s="21"/>
    </row>
    <row r="22" spans="1:17" x14ac:dyDescent="0.25">
      <c r="A22" s="29"/>
      <c r="B22" s="38" t="s">
        <v>2</v>
      </c>
      <c r="C22" s="35">
        <v>3228922.1340500005</v>
      </c>
      <c r="D22" s="35">
        <v>39338684.573499992</v>
      </c>
      <c r="E22" s="35">
        <v>5002046.1894499995</v>
      </c>
      <c r="F22" s="39">
        <v>919958.90449999995</v>
      </c>
      <c r="G22" s="36">
        <v>3820768.9267100003</v>
      </c>
      <c r="H22" s="35">
        <v>0</v>
      </c>
      <c r="I22" s="39">
        <v>3852808.1491799997</v>
      </c>
      <c r="J22" s="36">
        <v>5029610.7210109998</v>
      </c>
      <c r="K22" s="36">
        <v>46153458.480000004</v>
      </c>
      <c r="L22" s="36">
        <v>4851000</v>
      </c>
      <c r="M22" s="36">
        <v>4022300</v>
      </c>
      <c r="N22" s="37">
        <v>21857814.675930001</v>
      </c>
      <c r="O22" s="36">
        <f t="shared" si="1"/>
        <v>138077372.75433099</v>
      </c>
    </row>
    <row r="23" spans="1:17" x14ac:dyDescent="0.25">
      <c r="B23" s="42" t="s">
        <v>3</v>
      </c>
      <c r="C23" s="40">
        <f t="shared" ref="C23:M23" si="2">SUM(C9:C22)</f>
        <v>28741389.355339997</v>
      </c>
      <c r="D23" s="40">
        <f t="shared" si="2"/>
        <v>81479324.209191978</v>
      </c>
      <c r="E23" s="40">
        <f t="shared" si="2"/>
        <v>31532699.984450001</v>
      </c>
      <c r="F23" s="40">
        <f t="shared" si="2"/>
        <v>10103278.5425</v>
      </c>
      <c r="G23" s="40">
        <f t="shared" si="2"/>
        <v>12354401.2576</v>
      </c>
      <c r="H23" s="40">
        <f t="shared" si="2"/>
        <v>68841711.857439995</v>
      </c>
      <c r="I23" s="40">
        <f t="shared" si="2"/>
        <v>17408102.504464999</v>
      </c>
      <c r="J23" s="40">
        <f t="shared" si="2"/>
        <v>33625937.289956003</v>
      </c>
      <c r="K23" s="40">
        <f t="shared" si="2"/>
        <v>90373673.573799998</v>
      </c>
      <c r="L23" s="40">
        <f t="shared" si="2"/>
        <v>28674273.551289998</v>
      </c>
      <c r="M23" s="40">
        <f t="shared" si="2"/>
        <v>21542970.142000001</v>
      </c>
      <c r="N23" s="40">
        <f>SUM(N9:N22)</f>
        <v>35619609.773499995</v>
      </c>
      <c r="O23" s="40">
        <f>+SUM(C23:N23)</f>
        <v>460297372.04153287</v>
      </c>
    </row>
    <row r="24" spans="1:17" ht="15" customHeight="1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x14ac:dyDescent="0.25">
      <c r="P26" s="2"/>
      <c r="Q26" s="2"/>
    </row>
    <row r="27" spans="1:17" x14ac:dyDescent="0.25"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7" x14ac:dyDescent="0.25">
      <c r="B28" s="3"/>
      <c r="C28" s="20"/>
      <c r="D28" s="21"/>
      <c r="E28" s="21"/>
      <c r="F28" s="21"/>
      <c r="G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2"/>
      <c r="D35" s="11"/>
      <c r="E35" s="11"/>
      <c r="F35" s="11"/>
      <c r="G35" s="2"/>
    </row>
    <row r="36" spans="2:7" x14ac:dyDescent="0.25">
      <c r="B36" s="3"/>
      <c r="C36" s="3"/>
      <c r="D36" s="2"/>
      <c r="E36" s="2"/>
      <c r="F36" s="2"/>
    </row>
    <row r="37" spans="2:7" x14ac:dyDescent="0.25">
      <c r="B37" s="3"/>
      <c r="C37" s="3"/>
      <c r="D37" s="2"/>
      <c r="E37" s="50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</row>
    <row r="40" spans="2:7" x14ac:dyDescent="0.25">
      <c r="B40" s="3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4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6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</sheetData>
  <mergeCells count="2">
    <mergeCell ref="B7:O7"/>
    <mergeCell ref="E37:E3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Q275"/>
  <sheetViews>
    <sheetView topLeftCell="B1" zoomScale="71" zoomScaleNormal="71" workbookViewId="0">
      <selection activeCell="B1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8.85546875" style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27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44197</v>
      </c>
      <c r="D8" s="31">
        <v>44228</v>
      </c>
      <c r="E8" s="31">
        <v>44256</v>
      </c>
      <c r="F8" s="31">
        <v>44287</v>
      </c>
      <c r="G8" s="31">
        <v>44317</v>
      </c>
      <c r="H8" s="31">
        <v>44348</v>
      </c>
      <c r="I8" s="31">
        <v>44378</v>
      </c>
      <c r="J8" s="31">
        <v>44409</v>
      </c>
      <c r="K8" s="31">
        <v>44440</v>
      </c>
      <c r="L8" s="31">
        <v>44470</v>
      </c>
      <c r="M8" s="31">
        <v>44501</v>
      </c>
      <c r="N8" s="31">
        <v>44531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750000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6">
        <f>+SUM(C10:N10)</f>
        <v>750000</v>
      </c>
      <c r="P10" s="26"/>
      <c r="Q10" s="21"/>
    </row>
    <row r="11" spans="1:17" x14ac:dyDescent="0.25">
      <c r="A11" s="44"/>
      <c r="B11" s="45" t="s">
        <v>8</v>
      </c>
      <c r="C11" s="35">
        <v>45210099.962366</v>
      </c>
      <c r="D11" s="36">
        <v>25874232.13171</v>
      </c>
      <c r="E11" s="36">
        <v>17398253.740000002</v>
      </c>
      <c r="F11" s="39">
        <v>15872548.666280001</v>
      </c>
      <c r="G11" s="36">
        <v>9545638.620000001</v>
      </c>
      <c r="H11" s="39">
        <v>11032048.218643002</v>
      </c>
      <c r="I11" s="39">
        <v>4263217.335</v>
      </c>
      <c r="J11" s="36">
        <v>1496684.1256799998</v>
      </c>
      <c r="K11" s="35">
        <v>0</v>
      </c>
      <c r="L11" s="36">
        <v>4110000</v>
      </c>
      <c r="M11" s="36">
        <v>2000000.004</v>
      </c>
      <c r="N11" s="46">
        <v>1000000</v>
      </c>
      <c r="O11" s="36">
        <f t="shared" ref="O11:O12" si="0">+SUM(C11:N11)</f>
        <v>137802722.80367905</v>
      </c>
      <c r="P11" s="26"/>
      <c r="Q11" s="21"/>
    </row>
    <row r="12" spans="1:17" x14ac:dyDescent="0.25">
      <c r="A12" s="44"/>
      <c r="B12" s="45" t="s">
        <v>0</v>
      </c>
      <c r="C12" s="35">
        <v>80568.777986000001</v>
      </c>
      <c r="D12" s="35">
        <v>0</v>
      </c>
      <c r="E12" s="36">
        <v>243219.503</v>
      </c>
      <c r="F12" s="35">
        <v>317932.44378999999</v>
      </c>
      <c r="G12" s="35">
        <v>0</v>
      </c>
      <c r="H12" s="35">
        <v>0</v>
      </c>
      <c r="I12" s="35">
        <v>0</v>
      </c>
      <c r="J12" s="35">
        <v>0</v>
      </c>
      <c r="K12" s="36">
        <v>17000</v>
      </c>
      <c r="L12" s="36">
        <v>10000</v>
      </c>
      <c r="M12" s="35">
        <v>0</v>
      </c>
      <c r="N12" s="37">
        <v>184079.40850000002</v>
      </c>
      <c r="O12" s="36">
        <f t="shared" si="0"/>
        <v>852800.13327600004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6">
        <f>+SUM(C13:N13)</f>
        <v>0</v>
      </c>
      <c r="P13" s="26"/>
      <c r="Q13" s="21"/>
    </row>
    <row r="14" spans="1:17" x14ac:dyDescent="0.25">
      <c r="A14" s="44"/>
      <c r="B14" s="45" t="s">
        <v>4</v>
      </c>
      <c r="C14" s="35">
        <v>30354.995132000004</v>
      </c>
      <c r="D14" s="35">
        <v>1100000</v>
      </c>
      <c r="E14" s="35">
        <v>1746077.264</v>
      </c>
      <c r="F14" s="35">
        <v>13900000</v>
      </c>
      <c r="G14" s="35">
        <v>0</v>
      </c>
      <c r="H14" s="35">
        <v>0</v>
      </c>
      <c r="I14" s="35">
        <v>3200000</v>
      </c>
      <c r="J14" s="36">
        <v>1500000</v>
      </c>
      <c r="K14" s="46">
        <v>10020000</v>
      </c>
      <c r="L14" s="46">
        <v>10000000</v>
      </c>
      <c r="M14" s="36">
        <v>3000000</v>
      </c>
      <c r="N14" s="46">
        <v>22041700</v>
      </c>
      <c r="O14" s="36">
        <f t="shared" ref="O14:O18" si="1">+SUM(C14:N14)</f>
        <v>66538132.259131998</v>
      </c>
      <c r="P14" s="26"/>
      <c r="Q14" s="21"/>
    </row>
    <row r="15" spans="1:17" x14ac:dyDescent="0.25">
      <c r="A15" s="44"/>
      <c r="B15" s="45" t="s">
        <v>21</v>
      </c>
      <c r="C15" s="35">
        <v>1500000</v>
      </c>
      <c r="D15" s="35">
        <v>1500000</v>
      </c>
      <c r="E15" s="36">
        <v>7975935.8200000003</v>
      </c>
      <c r="F15" s="39">
        <v>5918933.5999999996</v>
      </c>
      <c r="G15" s="35">
        <v>5447365.5800000001</v>
      </c>
      <c r="H15" s="35">
        <v>1456659.39</v>
      </c>
      <c r="I15" s="35">
        <v>3200000</v>
      </c>
      <c r="J15" s="46">
        <v>2440000</v>
      </c>
      <c r="K15" s="36">
        <v>3500000</v>
      </c>
      <c r="L15" s="36">
        <v>1580000</v>
      </c>
      <c r="M15" s="36">
        <v>6000000</v>
      </c>
      <c r="N15" s="37">
        <v>5586659.3899999997</v>
      </c>
      <c r="O15" s="36">
        <f>+SUM(C15:N15)</f>
        <v>46105553.780000001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5">
        <v>0</v>
      </c>
      <c r="E16" s="36">
        <v>10000000</v>
      </c>
      <c r="F16" s="35">
        <v>10000000</v>
      </c>
      <c r="G16" s="35">
        <v>0</v>
      </c>
      <c r="H16" s="35">
        <v>0</v>
      </c>
      <c r="I16" s="39">
        <v>13256000</v>
      </c>
      <c r="J16" s="46">
        <v>135818000</v>
      </c>
      <c r="K16" s="36">
        <v>35590000</v>
      </c>
      <c r="L16" s="36">
        <v>27075000</v>
      </c>
      <c r="M16" s="36">
        <v>71440000</v>
      </c>
      <c r="N16" s="46">
        <v>37000000</v>
      </c>
      <c r="O16" s="36">
        <f t="shared" si="1"/>
        <v>340179000</v>
      </c>
      <c r="P16" s="26"/>
      <c r="Q16" s="21"/>
    </row>
    <row r="17" spans="1:17" x14ac:dyDescent="0.25">
      <c r="A17" s="44"/>
      <c r="B17" s="45" t="s">
        <v>22</v>
      </c>
      <c r="C17" s="35">
        <v>0</v>
      </c>
      <c r="D17" s="35">
        <v>51335.418734999999</v>
      </c>
      <c r="E17" s="35">
        <v>57297.836899999995</v>
      </c>
      <c r="F17" s="35">
        <v>48714.731500000002</v>
      </c>
      <c r="G17" s="35">
        <v>0</v>
      </c>
      <c r="H17" s="35">
        <v>0</v>
      </c>
      <c r="I17" s="35">
        <v>0</v>
      </c>
      <c r="J17" s="35">
        <v>0</v>
      </c>
      <c r="K17" s="36">
        <v>101911.6495</v>
      </c>
      <c r="L17" s="46">
        <v>10000</v>
      </c>
      <c r="M17" s="46">
        <v>50000</v>
      </c>
      <c r="N17" s="46">
        <v>52800</v>
      </c>
      <c r="O17" s="36">
        <f t="shared" si="1"/>
        <v>372059.636635</v>
      </c>
      <c r="P17" s="26"/>
      <c r="Q17" s="21"/>
    </row>
    <row r="18" spans="1:17" x14ac:dyDescent="0.25">
      <c r="A18" s="44"/>
      <c r="B18" s="45" t="s">
        <v>12</v>
      </c>
      <c r="C18" s="35">
        <v>0</v>
      </c>
      <c r="D18" s="36">
        <v>2000000</v>
      </c>
      <c r="E18" s="36">
        <v>1000000</v>
      </c>
      <c r="F18" s="35">
        <v>1000000</v>
      </c>
      <c r="G18" s="35">
        <v>2000000</v>
      </c>
      <c r="H18" s="35">
        <v>0</v>
      </c>
      <c r="I18" s="35">
        <v>0</v>
      </c>
      <c r="J18" s="35">
        <v>0</v>
      </c>
      <c r="K18" s="36">
        <v>3290000</v>
      </c>
      <c r="L18" s="35">
        <v>0</v>
      </c>
      <c r="M18" s="35">
        <v>0</v>
      </c>
      <c r="N18" s="35">
        <v>0</v>
      </c>
      <c r="O18" s="36">
        <f t="shared" si="1"/>
        <v>9290000</v>
      </c>
      <c r="P18" s="26"/>
      <c r="Q18" s="21"/>
    </row>
    <row r="19" spans="1:17" x14ac:dyDescent="0.25">
      <c r="A19" s="20"/>
      <c r="B19" s="45" t="s">
        <v>1</v>
      </c>
      <c r="C19" s="35">
        <v>3675346.8461059998</v>
      </c>
      <c r="D19" s="36">
        <v>982904.545285</v>
      </c>
      <c r="E19" s="36">
        <v>2232787.6813480002</v>
      </c>
      <c r="F19" s="35">
        <v>3451346.2314899997</v>
      </c>
      <c r="G19" s="35">
        <v>0</v>
      </c>
      <c r="H19" s="35">
        <v>1982033.6618519998</v>
      </c>
      <c r="I19" s="35">
        <v>1119441.3597900001</v>
      </c>
      <c r="J19" s="36">
        <v>586538.68550000002</v>
      </c>
      <c r="K19" s="36">
        <v>2520049.2595899999</v>
      </c>
      <c r="L19" s="46">
        <v>1279192.446</v>
      </c>
      <c r="M19" s="36">
        <v>1016700</v>
      </c>
      <c r="N19" s="37">
        <v>397000</v>
      </c>
      <c r="O19" s="36">
        <f t="shared" ref="O19:O24" si="2">+SUM(C19:N19)</f>
        <v>19243340.716960996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6">
        <f t="shared" si="2"/>
        <v>0</v>
      </c>
      <c r="P20" s="26"/>
      <c r="Q20" s="21"/>
    </row>
    <row r="21" spans="1:17" x14ac:dyDescent="0.25">
      <c r="A21" s="30"/>
      <c r="B21" s="38" t="s">
        <v>5</v>
      </c>
      <c r="C21" s="35">
        <v>720083.16964199999</v>
      </c>
      <c r="D21" s="35">
        <v>7449116.3744000001</v>
      </c>
      <c r="E21" s="35">
        <v>12184242.926450001</v>
      </c>
      <c r="F21" s="35">
        <v>12026819.259680001</v>
      </c>
      <c r="G21" s="35">
        <v>3335671.6465179999</v>
      </c>
      <c r="H21" s="39">
        <v>4422627.5925809992</v>
      </c>
      <c r="I21" s="35">
        <v>4520289.8122250009</v>
      </c>
      <c r="J21" s="46">
        <v>4438783.52513</v>
      </c>
      <c r="K21" s="46">
        <v>6303190.83464</v>
      </c>
      <c r="L21" s="36">
        <v>1650000</v>
      </c>
      <c r="M21" s="36">
        <v>3340350.8764999998</v>
      </c>
      <c r="N21" s="37">
        <v>4494689.9814999998</v>
      </c>
      <c r="O21" s="36">
        <f>+SUM(C21:N21)</f>
        <v>64885865.999265991</v>
      </c>
      <c r="P21" s="26"/>
      <c r="Q21" s="21"/>
    </row>
    <row r="22" spans="1:17" x14ac:dyDescent="0.25">
      <c r="A22" s="30"/>
      <c r="B22" s="38" t="s">
        <v>2</v>
      </c>
      <c r="C22" s="35">
        <v>19645080.813760992</v>
      </c>
      <c r="D22" s="35">
        <v>37907906.508420005</v>
      </c>
      <c r="E22" s="35">
        <v>31852371.857139997</v>
      </c>
      <c r="F22" s="35">
        <v>22685056.940260001</v>
      </c>
      <c r="G22" s="35">
        <v>2576314.0241630003</v>
      </c>
      <c r="H22" s="39">
        <v>34019495.526349999</v>
      </c>
      <c r="I22" s="39">
        <v>23603764.109349996</v>
      </c>
      <c r="J22" s="36">
        <v>965000</v>
      </c>
      <c r="K22" s="36">
        <v>53563972</v>
      </c>
      <c r="L22" s="46">
        <v>20843389.879000001</v>
      </c>
      <c r="M22" s="36">
        <v>1611413.4820000001</v>
      </c>
      <c r="N22" s="46">
        <v>32654317.51895</v>
      </c>
      <c r="O22" s="36">
        <f>+SUM(C22:N22)</f>
        <v>281928082.65939397</v>
      </c>
      <c r="P22" s="20"/>
      <c r="Q22" s="21"/>
    </row>
    <row r="23" spans="1:17" x14ac:dyDescent="0.25">
      <c r="A23" s="29"/>
      <c r="B23" s="38" t="s">
        <v>28</v>
      </c>
      <c r="C23" s="35">
        <v>0</v>
      </c>
      <c r="D23" s="35">
        <v>200000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6">
        <v>200000</v>
      </c>
      <c r="L23" s="46">
        <v>100000</v>
      </c>
      <c r="M23" s="46">
        <v>250000</v>
      </c>
      <c r="N23" s="37">
        <v>300000</v>
      </c>
      <c r="O23" s="36">
        <f>+SUM(C23:N23)</f>
        <v>1050000</v>
      </c>
    </row>
    <row r="24" spans="1:17" x14ac:dyDescent="0.25">
      <c r="B24" s="42" t="s">
        <v>3</v>
      </c>
      <c r="C24" s="40">
        <f>SUM(C9:C22)</f>
        <v>71611534.564992994</v>
      </c>
      <c r="D24" s="40">
        <f>SUM(D9:D23)</f>
        <v>77065494.978550017</v>
      </c>
      <c r="E24" s="40">
        <f>SUM(E9:E22)</f>
        <v>84690186.628838003</v>
      </c>
      <c r="F24" s="40">
        <f>SUM(F9:F23)</f>
        <v>85221351.872999996</v>
      </c>
      <c r="G24" s="40">
        <f>SUM(G9:G23)</f>
        <v>22904989.870681003</v>
      </c>
      <c r="H24" s="40">
        <f t="shared" ref="H24" si="3">SUM(H9:H23)</f>
        <v>52912864.389426</v>
      </c>
      <c r="I24" s="40">
        <f t="shared" ref="I24:M24" si="4">SUM(I9:I23)</f>
        <v>53162712.616365001</v>
      </c>
      <c r="J24" s="40">
        <f t="shared" si="4"/>
        <v>147245006.33631</v>
      </c>
      <c r="K24" s="40">
        <f t="shared" si="4"/>
        <v>115106123.74372999</v>
      </c>
      <c r="L24" s="40">
        <f t="shared" si="4"/>
        <v>66657582.325000003</v>
      </c>
      <c r="M24" s="40">
        <f t="shared" si="4"/>
        <v>88708464.362499997</v>
      </c>
      <c r="N24" s="40">
        <f>SUM(N9:N23)</f>
        <v>103711246.29895</v>
      </c>
      <c r="O24" s="40">
        <f t="shared" si="2"/>
        <v>968997557.98834288</v>
      </c>
    </row>
    <row r="25" spans="1:17" ht="15" customHeight="1" x14ac:dyDescent="0.25">
      <c r="B25" s="48" t="s">
        <v>6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E38:E3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Q275"/>
  <sheetViews>
    <sheetView tabSelected="1" topLeftCell="A7" workbookViewId="0">
      <selection activeCell="G25" sqref="G25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8.85546875" style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44562</v>
      </c>
      <c r="D8" s="31">
        <v>44593</v>
      </c>
      <c r="E8" s="31">
        <v>44621</v>
      </c>
      <c r="F8" s="31">
        <v>44652</v>
      </c>
      <c r="G8" s="31">
        <v>44682</v>
      </c>
      <c r="H8" s="31">
        <v>44713</v>
      </c>
      <c r="I8" s="31">
        <v>44743</v>
      </c>
      <c r="J8" s="31">
        <v>44774</v>
      </c>
      <c r="K8" s="31">
        <v>44805</v>
      </c>
      <c r="L8" s="31">
        <v>44835</v>
      </c>
      <c r="M8" s="31">
        <v>44866</v>
      </c>
      <c r="N8" s="31">
        <v>44896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/>
      <c r="I9" s="35"/>
      <c r="J9" s="35"/>
      <c r="K9" s="35"/>
      <c r="L9" s="35"/>
      <c r="M9" s="35"/>
      <c r="N9" s="35"/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/>
      <c r="I10" s="35"/>
      <c r="J10" s="35"/>
      <c r="K10" s="35"/>
      <c r="L10" s="35"/>
      <c r="M10" s="35"/>
      <c r="N10" s="35"/>
      <c r="O10" s="36">
        <f>+SUM(C10:N10)</f>
        <v>0</v>
      </c>
      <c r="P10" s="26"/>
      <c r="Q10" s="21"/>
    </row>
    <row r="11" spans="1:17" x14ac:dyDescent="0.25">
      <c r="A11" s="44"/>
      <c r="B11" s="45" t="s">
        <v>8</v>
      </c>
      <c r="C11" s="35">
        <v>13911842.968500003</v>
      </c>
      <c r="D11" s="36">
        <v>5190915.1763900006</v>
      </c>
      <c r="E11" s="36">
        <v>6768371.2599999998</v>
      </c>
      <c r="F11" s="39">
        <v>2500000</v>
      </c>
      <c r="G11" s="36">
        <v>350000</v>
      </c>
      <c r="H11" s="39"/>
      <c r="I11" s="39"/>
      <c r="J11" s="36"/>
      <c r="K11" s="35"/>
      <c r="L11" s="36"/>
      <c r="M11" s="36"/>
      <c r="N11" s="46"/>
      <c r="O11" s="36">
        <f t="shared" ref="O11:O12" si="0">+SUM(C11:N11)</f>
        <v>28721129.404890001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50000</v>
      </c>
      <c r="E12" s="36">
        <v>174952.67679999999</v>
      </c>
      <c r="F12" s="35">
        <v>0</v>
      </c>
      <c r="G12" s="35">
        <v>0</v>
      </c>
      <c r="H12" s="35"/>
      <c r="I12" s="35"/>
      <c r="J12" s="35"/>
      <c r="K12" s="36"/>
      <c r="L12" s="36"/>
      <c r="M12" s="35"/>
      <c r="N12" s="37"/>
      <c r="O12" s="36">
        <f t="shared" si="0"/>
        <v>224952.67679999999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/>
      <c r="I13" s="35"/>
      <c r="J13" s="35"/>
      <c r="K13" s="35"/>
      <c r="L13" s="35"/>
      <c r="M13" s="35"/>
      <c r="N13" s="35"/>
      <c r="O13" s="36">
        <f>+SUM(C13:N13)</f>
        <v>0</v>
      </c>
      <c r="P13" s="26"/>
      <c r="Q13" s="21"/>
    </row>
    <row r="14" spans="1:17" x14ac:dyDescent="0.25">
      <c r="A14" s="44"/>
      <c r="B14" s="45" t="s">
        <v>4</v>
      </c>
      <c r="C14" s="35">
        <v>34000000</v>
      </c>
      <c r="D14" s="35">
        <v>400000</v>
      </c>
      <c r="E14" s="35">
        <v>25000</v>
      </c>
      <c r="F14" s="35">
        <v>0</v>
      </c>
      <c r="G14" s="35">
        <v>0</v>
      </c>
      <c r="H14" s="35"/>
      <c r="I14" s="35"/>
      <c r="J14" s="36"/>
      <c r="K14" s="46"/>
      <c r="L14" s="46"/>
      <c r="M14" s="36"/>
      <c r="N14" s="46"/>
      <c r="O14" s="36">
        <f t="shared" ref="O14:O24" si="1">+SUM(C14:N14)</f>
        <v>34425000</v>
      </c>
      <c r="P14" s="26"/>
      <c r="Q14" s="21"/>
    </row>
    <row r="15" spans="1:17" x14ac:dyDescent="0.25">
      <c r="A15" s="44"/>
      <c r="B15" s="45" t="s">
        <v>21</v>
      </c>
      <c r="C15" s="35">
        <v>4930000</v>
      </c>
      <c r="D15" s="35">
        <v>4867615.8900000006</v>
      </c>
      <c r="E15" s="35">
        <v>2000000</v>
      </c>
      <c r="F15" s="35">
        <v>1000000</v>
      </c>
      <c r="G15" s="35">
        <v>1445785.5307499999</v>
      </c>
      <c r="H15" s="35"/>
      <c r="I15" s="35"/>
      <c r="J15" s="46"/>
      <c r="K15" s="36"/>
      <c r="L15" s="36"/>
      <c r="M15" s="36"/>
      <c r="N15" s="37"/>
      <c r="O15" s="36">
        <f>+SUM(C15:N15)</f>
        <v>14243401.42075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5">
        <v>14500000</v>
      </c>
      <c r="E16" s="35">
        <v>0</v>
      </c>
      <c r="F16" s="35">
        <v>15000000</v>
      </c>
      <c r="G16" s="35">
        <v>30000000</v>
      </c>
      <c r="H16" s="35"/>
      <c r="I16" s="39"/>
      <c r="J16" s="46"/>
      <c r="K16" s="36"/>
      <c r="L16" s="36"/>
      <c r="M16" s="36"/>
      <c r="N16" s="46"/>
      <c r="O16" s="36">
        <f t="shared" si="1"/>
        <v>59500000</v>
      </c>
      <c r="P16" s="26"/>
      <c r="Q16" s="21"/>
    </row>
    <row r="17" spans="1:17" x14ac:dyDescent="0.25">
      <c r="A17" s="44"/>
      <c r="B17" s="45" t="s">
        <v>22</v>
      </c>
      <c r="C17" s="35">
        <v>50000</v>
      </c>
      <c r="D17" s="35">
        <v>50000</v>
      </c>
      <c r="E17" s="35">
        <v>0</v>
      </c>
      <c r="F17" s="35">
        <v>0</v>
      </c>
      <c r="G17" s="35">
        <v>25000</v>
      </c>
      <c r="H17" s="35"/>
      <c r="I17" s="35"/>
      <c r="J17" s="35"/>
      <c r="K17" s="36"/>
      <c r="L17" s="46"/>
      <c r="M17" s="46"/>
      <c r="N17" s="46"/>
      <c r="O17" s="36">
        <f t="shared" si="1"/>
        <v>125000</v>
      </c>
      <c r="P17" s="26"/>
      <c r="Q17" s="21"/>
    </row>
    <row r="18" spans="1:17" x14ac:dyDescent="0.25">
      <c r="A18" s="44"/>
      <c r="B18" s="45" t="s">
        <v>12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/>
      <c r="I18" s="35"/>
      <c r="J18" s="35"/>
      <c r="K18" s="36"/>
      <c r="L18" s="35"/>
      <c r="M18" s="35"/>
      <c r="N18" s="35"/>
      <c r="O18" s="36">
        <f t="shared" ref="O18:O23" si="2">+SUM(C18:N18)</f>
        <v>0</v>
      </c>
      <c r="P18" s="26"/>
      <c r="Q18" s="21"/>
    </row>
    <row r="19" spans="1:17" x14ac:dyDescent="0.25">
      <c r="A19" s="20"/>
      <c r="B19" s="45" t="s">
        <v>1</v>
      </c>
      <c r="C19" s="35">
        <v>4218473.9625039995</v>
      </c>
      <c r="D19" s="35">
        <v>985000</v>
      </c>
      <c r="E19" s="36">
        <v>450916.47013999999</v>
      </c>
      <c r="F19" s="39">
        <v>150725.15208</v>
      </c>
      <c r="G19" s="35">
        <v>175000</v>
      </c>
      <c r="H19" s="35"/>
      <c r="I19" s="35"/>
      <c r="J19" s="36"/>
      <c r="K19" s="36"/>
      <c r="L19" s="46"/>
      <c r="M19" s="36"/>
      <c r="N19" s="37"/>
      <c r="O19" s="36">
        <f t="shared" si="2"/>
        <v>5980115.5847239997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/>
      <c r="I20" s="35"/>
      <c r="J20" s="35"/>
      <c r="K20" s="35"/>
      <c r="L20" s="35"/>
      <c r="M20" s="35"/>
      <c r="N20" s="35"/>
      <c r="O20" s="36">
        <f t="shared" si="2"/>
        <v>0</v>
      </c>
      <c r="P20" s="26"/>
      <c r="Q20" s="21"/>
    </row>
    <row r="21" spans="1:17" x14ac:dyDescent="0.25">
      <c r="A21" s="30"/>
      <c r="B21" s="38" t="s">
        <v>5</v>
      </c>
      <c r="C21" s="35">
        <v>1150526.3147499999</v>
      </c>
      <c r="D21" s="36">
        <v>4485000</v>
      </c>
      <c r="E21" s="36">
        <v>7159196.7629999993</v>
      </c>
      <c r="F21" s="35">
        <v>950000</v>
      </c>
      <c r="G21" s="35">
        <v>6512131.193275</v>
      </c>
      <c r="H21" s="39"/>
      <c r="I21" s="35"/>
      <c r="J21" s="46"/>
      <c r="K21" s="46"/>
      <c r="L21" s="36"/>
      <c r="M21" s="36"/>
      <c r="N21" s="37"/>
      <c r="O21" s="36">
        <f t="shared" si="2"/>
        <v>20256854.271024998</v>
      </c>
      <c r="P21" s="26"/>
      <c r="Q21" s="21"/>
    </row>
    <row r="22" spans="1:17" x14ac:dyDescent="0.25">
      <c r="A22" s="30"/>
      <c r="B22" s="38" t="s">
        <v>2</v>
      </c>
      <c r="C22" s="35">
        <v>24458410.327219997</v>
      </c>
      <c r="D22" s="36">
        <v>31064618.5</v>
      </c>
      <c r="E22" s="35">
        <v>7425000</v>
      </c>
      <c r="F22" s="35">
        <v>14738480.394000001</v>
      </c>
      <c r="G22" s="35">
        <v>2500179.08005</v>
      </c>
      <c r="H22" s="39"/>
      <c r="I22" s="39"/>
      <c r="J22" s="36"/>
      <c r="K22" s="36"/>
      <c r="L22" s="46"/>
      <c r="M22" s="36"/>
      <c r="N22" s="46"/>
      <c r="O22" s="36">
        <f t="shared" si="2"/>
        <v>80186688.301269993</v>
      </c>
      <c r="P22" s="20"/>
      <c r="Q22" s="21"/>
    </row>
    <row r="23" spans="1:17" x14ac:dyDescent="0.25">
      <c r="A23" s="29"/>
      <c r="B23" s="38" t="s">
        <v>28</v>
      </c>
      <c r="C23" s="35">
        <v>0</v>
      </c>
      <c r="D23" s="35">
        <v>0</v>
      </c>
      <c r="E23" s="35">
        <v>0</v>
      </c>
      <c r="F23" s="35">
        <v>200000</v>
      </c>
      <c r="G23" s="35">
        <v>0</v>
      </c>
      <c r="H23" s="35"/>
      <c r="I23" s="35"/>
      <c r="J23" s="35"/>
      <c r="K23" s="36"/>
      <c r="L23" s="46"/>
      <c r="M23" s="46"/>
      <c r="N23" s="37"/>
      <c r="O23" s="36">
        <f t="shared" si="2"/>
        <v>200000</v>
      </c>
    </row>
    <row r="24" spans="1:17" x14ac:dyDescent="0.25">
      <c r="B24" s="42" t="s">
        <v>3</v>
      </c>
      <c r="C24" s="40">
        <f>SUM(C9:C22)</f>
        <v>82719253.572973996</v>
      </c>
      <c r="D24" s="40">
        <f>SUM(D9:D23)</f>
        <v>61593149.56639</v>
      </c>
      <c r="E24" s="40">
        <f>SUM(E9:E23)</f>
        <v>24003437.169939999</v>
      </c>
      <c r="F24" s="40">
        <f>SUM(F9:F23)</f>
        <v>34539205.546080001</v>
      </c>
      <c r="G24" s="40">
        <f>SUM(G9:G23)</f>
        <v>41008095.804074995</v>
      </c>
      <c r="H24" s="40">
        <f t="shared" ref="H24:M24" si="3">SUM(H9:H23)</f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>SUM(N9:N23)</f>
        <v>0</v>
      </c>
      <c r="O24" s="40">
        <f t="shared" si="1"/>
        <v>243863141.65945899</v>
      </c>
    </row>
    <row r="25" spans="1:17" ht="15" customHeight="1" x14ac:dyDescent="0.25">
      <c r="B25" s="49" t="s">
        <v>6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E38:E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Q283"/>
  <sheetViews>
    <sheetView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34" style="1" customWidth="1"/>
    <col min="3" max="3" width="20.5703125" style="1" bestFit="1" customWidth="1"/>
    <col min="4" max="4" width="21.28515625" style="1" bestFit="1" customWidth="1"/>
    <col min="5" max="5" width="21.140625" style="1" bestFit="1" customWidth="1"/>
    <col min="6" max="6" width="20.5703125" style="1" bestFit="1" customWidth="1"/>
    <col min="7" max="7" width="20.140625" style="1" bestFit="1" customWidth="1"/>
    <col min="8" max="8" width="19.85546875" style="1" bestFit="1" customWidth="1"/>
    <col min="9" max="9" width="21.28515625" style="1" bestFit="1" customWidth="1"/>
    <col min="10" max="10" width="21.140625" style="1" bestFit="1" customWidth="1"/>
    <col min="11" max="11" width="19.42578125" style="1" bestFit="1" customWidth="1"/>
    <col min="12" max="12" width="20.140625" style="1" bestFit="1" customWidth="1"/>
    <col min="13" max="13" width="18" style="1" customWidth="1"/>
    <col min="14" max="14" width="20.7109375" style="1" customWidth="1"/>
    <col min="15" max="15" width="21.140625" style="1" customWidth="1"/>
    <col min="16" max="16384" width="11.42578125" style="1"/>
  </cols>
  <sheetData>
    <row r="7" spans="2:15" ht="66" customHeight="1" x14ac:dyDescent="0.25">
      <c r="B7" s="51" t="s">
        <v>14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40909</v>
      </c>
      <c r="D8" s="14">
        <v>40940</v>
      </c>
      <c r="E8" s="14">
        <v>40969</v>
      </c>
      <c r="F8" s="14">
        <v>41000</v>
      </c>
      <c r="G8" s="14">
        <v>41030</v>
      </c>
      <c r="H8" s="14">
        <v>41061</v>
      </c>
      <c r="I8" s="14">
        <v>41091</v>
      </c>
      <c r="J8" s="14">
        <v>41122</v>
      </c>
      <c r="K8" s="14">
        <v>41153</v>
      </c>
      <c r="L8" s="14">
        <v>41183</v>
      </c>
      <c r="M8" s="14">
        <v>41214</v>
      </c>
      <c r="N8" s="14">
        <v>41244</v>
      </c>
      <c r="O8" s="14" t="s">
        <v>3</v>
      </c>
    </row>
    <row r="9" spans="2:15" x14ac:dyDescent="0.25">
      <c r="B9" s="18" t="s">
        <v>16</v>
      </c>
      <c r="C9" s="19">
        <v>4143273.1999999997</v>
      </c>
      <c r="D9" s="19">
        <v>3180799.0776</v>
      </c>
      <c r="E9" s="19">
        <v>12189620.107249999</v>
      </c>
      <c r="F9" s="19">
        <v>8884969.6100000031</v>
      </c>
      <c r="G9" s="19">
        <v>6902638.0199999996</v>
      </c>
      <c r="H9" s="19">
        <v>1602950</v>
      </c>
      <c r="I9" s="19">
        <v>5146923.18</v>
      </c>
      <c r="J9" s="19">
        <v>5584419.6060000006</v>
      </c>
      <c r="K9" s="19">
        <v>9712979.1737500019</v>
      </c>
      <c r="L9" s="19">
        <v>8160160.0380999986</v>
      </c>
      <c r="M9" s="19">
        <v>6588323.254999999</v>
      </c>
      <c r="N9" s="19">
        <v>363000</v>
      </c>
      <c r="O9" s="19">
        <v>72460055.267700002</v>
      </c>
    </row>
    <row r="10" spans="2:15" x14ac:dyDescent="0.25">
      <c r="B10" s="18" t="s">
        <v>17</v>
      </c>
      <c r="C10" s="19"/>
      <c r="D10" s="19"/>
      <c r="E10" s="19"/>
      <c r="F10" s="19"/>
      <c r="G10" s="19">
        <v>2621106.56</v>
      </c>
      <c r="H10" s="19"/>
      <c r="I10" s="19">
        <v>977170</v>
      </c>
      <c r="J10" s="19">
        <v>1911474.82</v>
      </c>
      <c r="K10" s="19">
        <v>800000</v>
      </c>
      <c r="L10" s="19">
        <v>800000</v>
      </c>
      <c r="M10" s="19"/>
      <c r="N10" s="19">
        <v>989460</v>
      </c>
      <c r="O10" s="19">
        <v>8099211.3799999999</v>
      </c>
    </row>
    <row r="11" spans="2:15" x14ac:dyDescent="0.25">
      <c r="B11" s="18" t="s">
        <v>8</v>
      </c>
      <c r="C11" s="19"/>
      <c r="D11" s="19">
        <v>8725003.8710000012</v>
      </c>
      <c r="E11" s="19">
        <v>987285.95</v>
      </c>
      <c r="F11" s="19">
        <v>4394527.68</v>
      </c>
      <c r="G11" s="19">
        <v>3461130.29</v>
      </c>
      <c r="H11" s="19">
        <v>1466465.01</v>
      </c>
      <c r="I11" s="19">
        <v>2918627.46</v>
      </c>
      <c r="J11" s="19">
        <v>10629255.189999999</v>
      </c>
      <c r="K11" s="19">
        <v>3835473.8149999999</v>
      </c>
      <c r="L11" s="19">
        <v>12064441.385</v>
      </c>
      <c r="M11" s="19">
        <v>500000</v>
      </c>
      <c r="N11" s="19">
        <v>4757644.58</v>
      </c>
      <c r="O11" s="19">
        <v>53739855.230999999</v>
      </c>
    </row>
    <row r="12" spans="2:15" x14ac:dyDescent="0.25">
      <c r="B12" s="18" t="s">
        <v>0</v>
      </c>
      <c r="C12" s="19">
        <v>50005.279999999999</v>
      </c>
      <c r="D12" s="19">
        <v>340739.05200000003</v>
      </c>
      <c r="E12" s="19">
        <v>639438.76450000005</v>
      </c>
      <c r="F12" s="19">
        <v>819396.48071600008</v>
      </c>
      <c r="G12" s="19"/>
      <c r="H12" s="19">
        <v>300381.98035999999</v>
      </c>
      <c r="I12" s="19">
        <v>165191.74056000001</v>
      </c>
      <c r="J12" s="19"/>
      <c r="K12" s="19">
        <v>913638.72499999998</v>
      </c>
      <c r="L12" s="19">
        <v>1558575.6976000001</v>
      </c>
      <c r="M12" s="19">
        <v>427879.88749999995</v>
      </c>
      <c r="N12" s="19">
        <v>380932.22400000005</v>
      </c>
      <c r="O12" s="19">
        <v>5596179.8322360013</v>
      </c>
    </row>
    <row r="13" spans="2:15" x14ac:dyDescent="0.25">
      <c r="B13" s="18" t="s">
        <v>9</v>
      </c>
      <c r="C13" s="19"/>
      <c r="D13" s="19">
        <v>150000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v>200000</v>
      </c>
    </row>
    <row r="14" spans="2:15" x14ac:dyDescent="0.25">
      <c r="B14" s="18" t="s">
        <v>4</v>
      </c>
      <c r="C14" s="19"/>
      <c r="D14" s="19"/>
      <c r="E14" s="19"/>
      <c r="F14" s="19">
        <v>196253.60399999999</v>
      </c>
      <c r="G14" s="19"/>
      <c r="H14" s="19"/>
      <c r="I14" s="19"/>
      <c r="J14" s="19"/>
      <c r="K14" s="19">
        <v>16670176.200000001</v>
      </c>
      <c r="L14" s="19">
        <v>6997052.1629999997</v>
      </c>
      <c r="M14" s="19">
        <v>5656396.8499999996</v>
      </c>
      <c r="N14" s="19"/>
      <c r="O14" s="19">
        <v>29519878.817000002</v>
      </c>
    </row>
    <row r="15" spans="2:15" x14ac:dyDescent="0.25">
      <c r="B15" s="18" t="s">
        <v>11</v>
      </c>
      <c r="C15" s="19"/>
      <c r="D15" s="19">
        <v>19680000</v>
      </c>
      <c r="E15" s="19"/>
      <c r="F15" s="19"/>
      <c r="G15" s="19"/>
      <c r="H15" s="19"/>
      <c r="I15" s="19"/>
      <c r="J15" s="19">
        <v>28400000</v>
      </c>
      <c r="K15" s="19">
        <v>14635800</v>
      </c>
      <c r="L15" s="19">
        <v>8740800</v>
      </c>
      <c r="M15" s="19"/>
      <c r="N15" s="19"/>
      <c r="O15" s="19">
        <v>71456600</v>
      </c>
    </row>
    <row r="16" spans="2:15" x14ac:dyDescent="0.25">
      <c r="B16" s="18" t="s">
        <v>12</v>
      </c>
      <c r="C16" s="19"/>
      <c r="D16" s="19"/>
      <c r="E16" s="19"/>
      <c r="F16" s="19"/>
      <c r="G16" s="19"/>
      <c r="H16" s="19"/>
      <c r="I16" s="19"/>
      <c r="J16" s="19"/>
      <c r="K16" s="19">
        <v>1853868</v>
      </c>
      <c r="L16" s="19">
        <v>1543216.8775499999</v>
      </c>
      <c r="M16" s="19">
        <v>175405.14840000001</v>
      </c>
      <c r="N16" s="19">
        <v>407732.52224000002</v>
      </c>
      <c r="O16" s="19">
        <v>3980222.5481899995</v>
      </c>
    </row>
    <row r="17" spans="2:17" x14ac:dyDescent="0.25">
      <c r="B17" s="18" t="s">
        <v>1</v>
      </c>
      <c r="C17" s="19">
        <v>2686862.3720649993</v>
      </c>
      <c r="D17" s="19">
        <v>15976012.770799996</v>
      </c>
      <c r="E17" s="19">
        <v>11045682.529569998</v>
      </c>
      <c r="F17" s="19">
        <v>2266727.6531789997</v>
      </c>
      <c r="G17" s="19">
        <v>3137183.5113699995</v>
      </c>
      <c r="H17" s="19">
        <v>1323767.5597000001</v>
      </c>
      <c r="I17" s="19">
        <v>3692306.2048999998</v>
      </c>
      <c r="J17" s="19">
        <v>1549817.1321999999</v>
      </c>
      <c r="K17" s="19">
        <v>4809667.3598499997</v>
      </c>
      <c r="L17" s="19">
        <v>19438172.984651994</v>
      </c>
      <c r="M17" s="19">
        <v>1465321.2993999999</v>
      </c>
      <c r="N17" s="19">
        <v>5478355.6146459999</v>
      </c>
      <c r="O17" s="19">
        <v>72869876.992331982</v>
      </c>
    </row>
    <row r="18" spans="2:17" x14ac:dyDescent="0.25">
      <c r="B18" s="18" t="s">
        <v>10</v>
      </c>
      <c r="C18" s="19"/>
      <c r="D18" s="19"/>
      <c r="E18" s="19"/>
      <c r="F18" s="19">
        <v>602158.6190200001</v>
      </c>
      <c r="G18" s="19"/>
      <c r="H18" s="19"/>
      <c r="I18" s="19"/>
      <c r="J18" s="19"/>
      <c r="K18" s="19"/>
      <c r="L18" s="19"/>
      <c r="M18" s="19"/>
      <c r="N18" s="19"/>
      <c r="O18" s="19">
        <v>602158.6190200001</v>
      </c>
    </row>
    <row r="19" spans="2:17" x14ac:dyDescent="0.25">
      <c r="B19" s="18" t="s">
        <v>5</v>
      </c>
      <c r="C19" s="19">
        <v>7640242.6799999997</v>
      </c>
      <c r="D19" s="19">
        <v>10158471.6</v>
      </c>
      <c r="E19" s="19">
        <v>15565055.722778</v>
      </c>
      <c r="F19" s="19">
        <v>2802856.1849000002</v>
      </c>
      <c r="G19" s="19">
        <v>9716321.5319999997</v>
      </c>
      <c r="H19" s="19">
        <v>4114661.5018000002</v>
      </c>
      <c r="I19" s="19">
        <v>16195141.952500001</v>
      </c>
      <c r="J19" s="19">
        <v>9535090.7135000005</v>
      </c>
      <c r="K19" s="19">
        <v>6699516.8885000004</v>
      </c>
      <c r="L19" s="19">
        <v>9688789.4060000014</v>
      </c>
      <c r="M19" s="19">
        <v>2548568.3912499999</v>
      </c>
      <c r="N19" s="19">
        <v>3927088.4020000002</v>
      </c>
      <c r="O19" s="19">
        <v>98591804.975227997</v>
      </c>
    </row>
    <row r="20" spans="2:17" x14ac:dyDescent="0.25">
      <c r="B20" s="18" t="s">
        <v>2</v>
      </c>
      <c r="C20" s="19">
        <v>4132278.4950199998</v>
      </c>
      <c r="D20" s="19">
        <v>5727612.6919600014</v>
      </c>
      <c r="E20" s="19">
        <v>3231156.7659999998</v>
      </c>
      <c r="F20" s="19">
        <v>2605954.68426</v>
      </c>
      <c r="G20" s="19">
        <v>3917208.8505400005</v>
      </c>
      <c r="H20" s="19">
        <v>1993215.3305599997</v>
      </c>
      <c r="I20" s="19">
        <v>3799043.8938499992</v>
      </c>
      <c r="J20" s="19">
        <v>7053711.3772999998</v>
      </c>
      <c r="K20" s="19">
        <v>11209737.578803001</v>
      </c>
      <c r="L20" s="19">
        <v>6114815.8023500023</v>
      </c>
      <c r="M20" s="19">
        <v>53793477.340810001</v>
      </c>
      <c r="N20" s="19">
        <v>1912624.7057200002</v>
      </c>
      <c r="O20" s="19">
        <v>105490837.51717301</v>
      </c>
    </row>
    <row r="21" spans="2:17" x14ac:dyDescent="0.25">
      <c r="B21" s="8" t="s">
        <v>3</v>
      </c>
      <c r="C21" s="16">
        <v>18652662.027084999</v>
      </c>
      <c r="D21" s="16">
        <v>63938639.063359998</v>
      </c>
      <c r="E21" s="16">
        <v>43658239.840098001</v>
      </c>
      <c r="F21" s="16">
        <v>22572844.516075004</v>
      </c>
      <c r="G21" s="16">
        <v>29755588.763909999</v>
      </c>
      <c r="H21" s="16">
        <v>10801441.38242</v>
      </c>
      <c r="I21" s="16">
        <v>32894404.431809999</v>
      </c>
      <c r="J21" s="16">
        <v>64663768.839000002</v>
      </c>
      <c r="K21" s="16">
        <v>71140857.74090299</v>
      </c>
      <c r="L21" s="16">
        <v>75106024.354251996</v>
      </c>
      <c r="M21" s="16">
        <v>71155372.172360003</v>
      </c>
      <c r="N21" s="16">
        <v>18266838.048606001</v>
      </c>
      <c r="O21" s="16">
        <v>522606681.17987895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2:17" x14ac:dyDescent="0.25">
      <c r="B23" s="10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2:17" x14ac:dyDescent="0.25">
      <c r="B24" s="10"/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1"/>
      <c r="C25" s="12"/>
      <c r="D25" s="12"/>
      <c r="E25" s="2"/>
      <c r="F25" s="12"/>
      <c r="G25" s="12"/>
      <c r="H25" s="12"/>
      <c r="I25" s="12"/>
      <c r="J25" s="12"/>
      <c r="K25" s="12"/>
      <c r="L25" s="2"/>
      <c r="M25" s="12"/>
      <c r="N25" s="2"/>
      <c r="O25" s="12"/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P28" s="2"/>
      <c r="Q28" s="2"/>
    </row>
    <row r="29" spans="2:17" x14ac:dyDescent="0.25"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2" spans="2:17" x14ac:dyDescent="0.25">
      <c r="P32" s="2"/>
      <c r="Q32" s="2"/>
    </row>
    <row r="33" spans="2:17" x14ac:dyDescent="0.25">
      <c r="P33" s="2"/>
      <c r="Q33" s="2"/>
    </row>
    <row r="34" spans="2:17" x14ac:dyDescent="0.25">
      <c r="P34" s="2"/>
      <c r="Q34" s="2"/>
    </row>
    <row r="36" spans="2:17" x14ac:dyDescent="0.25">
      <c r="B36" s="4"/>
      <c r="C36" s="3"/>
    </row>
    <row r="37" spans="2:17" x14ac:dyDescent="0.25">
      <c r="B37" s="3"/>
      <c r="C37" s="3"/>
    </row>
    <row r="38" spans="2:17" x14ac:dyDescent="0.25">
      <c r="B38" s="3"/>
      <c r="C38" s="3"/>
    </row>
    <row r="39" spans="2:17" x14ac:dyDescent="0.25">
      <c r="B39" s="3"/>
      <c r="C39" s="3"/>
    </row>
    <row r="40" spans="2:17" x14ac:dyDescent="0.25">
      <c r="B40" s="3"/>
      <c r="C40" s="3"/>
    </row>
    <row r="41" spans="2:17" x14ac:dyDescent="0.25">
      <c r="B41" s="3"/>
      <c r="C41" s="3"/>
    </row>
    <row r="42" spans="2:17" x14ac:dyDescent="0.25">
      <c r="B42" s="3"/>
      <c r="C42" s="3"/>
    </row>
    <row r="43" spans="2:17" x14ac:dyDescent="0.25">
      <c r="B43" s="3"/>
      <c r="C43" s="3"/>
      <c r="D43" s="2"/>
      <c r="E43" s="2"/>
      <c r="F43" s="2"/>
    </row>
    <row r="44" spans="2:17" x14ac:dyDescent="0.25">
      <c r="B44" s="3"/>
      <c r="C44" s="3"/>
      <c r="D44" s="2"/>
      <c r="E44" s="2"/>
      <c r="F44" s="2"/>
    </row>
    <row r="45" spans="2:17" x14ac:dyDescent="0.25">
      <c r="B45" s="3"/>
      <c r="C45" s="3"/>
      <c r="D45" s="2"/>
      <c r="E45" s="2"/>
      <c r="F45" s="2"/>
    </row>
    <row r="46" spans="2:17" x14ac:dyDescent="0.25">
      <c r="B46" s="3"/>
      <c r="C46" s="3"/>
      <c r="D46" s="2"/>
      <c r="E46" s="50"/>
      <c r="F46" s="2"/>
    </row>
    <row r="47" spans="2:17" x14ac:dyDescent="0.25">
      <c r="B47" s="3"/>
      <c r="C47" s="3"/>
      <c r="D47" s="2"/>
      <c r="E47" s="50"/>
      <c r="F47" s="2"/>
    </row>
    <row r="48" spans="2:17" x14ac:dyDescent="0.25">
      <c r="B48" s="3"/>
      <c r="C48" s="3"/>
    </row>
    <row r="49" spans="2:3" x14ac:dyDescent="0.25">
      <c r="B49" s="3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4"/>
      <c r="C55" s="3"/>
    </row>
    <row r="56" spans="2:3" x14ac:dyDescent="0.25">
      <c r="B56" s="4"/>
      <c r="C56" s="3"/>
    </row>
    <row r="57" spans="2:3" x14ac:dyDescent="0.25">
      <c r="B57" s="4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4"/>
      <c r="C217" s="3"/>
    </row>
    <row r="218" spans="2:3" x14ac:dyDescent="0.25">
      <c r="B218" s="4"/>
      <c r="C218" s="3"/>
    </row>
    <row r="219" spans="2:3" x14ac:dyDescent="0.25">
      <c r="B219" s="4"/>
      <c r="C219" s="3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6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</sheetData>
  <mergeCells count="3">
    <mergeCell ref="E46:E47"/>
    <mergeCell ref="B7:O7"/>
    <mergeCell ref="B22:O22"/>
  </mergeCell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Q269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4" width="14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41275</v>
      </c>
      <c r="D8" s="14">
        <v>41306</v>
      </c>
      <c r="E8" s="14">
        <v>41334</v>
      </c>
      <c r="F8" s="14">
        <v>41365</v>
      </c>
      <c r="G8" s="14">
        <v>41395</v>
      </c>
      <c r="H8" s="14">
        <v>41426</v>
      </c>
      <c r="I8" s="14">
        <v>41456</v>
      </c>
      <c r="J8" s="14">
        <v>41487</v>
      </c>
      <c r="K8" s="14">
        <v>41518</v>
      </c>
      <c r="L8" s="14">
        <v>41548</v>
      </c>
      <c r="M8" s="14">
        <v>41579</v>
      </c>
      <c r="N8" s="14">
        <v>41609</v>
      </c>
      <c r="O8" s="14" t="s">
        <v>3</v>
      </c>
    </row>
    <row r="9" spans="2:15" x14ac:dyDescent="0.25">
      <c r="B9" s="18" t="s">
        <v>16</v>
      </c>
      <c r="C9" s="19">
        <v>12235645.19486</v>
      </c>
      <c r="D9" s="19">
        <v>3046579.2311399998</v>
      </c>
      <c r="E9" s="19">
        <v>3596764.0498840003</v>
      </c>
      <c r="F9" s="19">
        <v>6732953.1184</v>
      </c>
      <c r="G9" s="19">
        <v>7035260.0116499998</v>
      </c>
      <c r="H9" s="19">
        <v>965807.98411000008</v>
      </c>
      <c r="I9" s="19">
        <v>5485178.1641389206</v>
      </c>
      <c r="J9" s="19">
        <v>4927973.0449999999</v>
      </c>
      <c r="K9" s="19">
        <v>2891371.983825</v>
      </c>
      <c r="L9" s="19"/>
      <c r="M9" s="19">
        <v>1500000</v>
      </c>
      <c r="N9" s="19">
        <v>1442785.5449999999</v>
      </c>
      <c r="O9" s="19">
        <f>+SUM(C9:N9)</f>
        <v>49860318.328007922</v>
      </c>
    </row>
    <row r="10" spans="2:15" x14ac:dyDescent="0.25">
      <c r="B10" s="18" t="s">
        <v>17</v>
      </c>
      <c r="C10" s="19"/>
      <c r="D10" s="19">
        <v>408288.40834999998</v>
      </c>
      <c r="E10" s="19"/>
      <c r="F10" s="19"/>
      <c r="G10" s="19"/>
      <c r="H10" s="19">
        <v>954248.37</v>
      </c>
      <c r="I10" s="19">
        <v>1500000</v>
      </c>
      <c r="J10" s="19"/>
      <c r="K10" s="19"/>
      <c r="L10" s="19">
        <v>500000</v>
      </c>
      <c r="M10" s="19">
        <v>500000</v>
      </c>
      <c r="N10" s="19">
        <v>956841.15</v>
      </c>
      <c r="O10" s="19">
        <f t="shared" ref="O10:O17" si="0">+SUM(C10:N10)</f>
        <v>4819377.9283500006</v>
      </c>
    </row>
    <row r="11" spans="2:15" x14ac:dyDescent="0.25">
      <c r="B11" s="18" t="s">
        <v>8</v>
      </c>
      <c r="C11" s="19"/>
      <c r="D11" s="19">
        <v>5666177.4780000001</v>
      </c>
      <c r="E11" s="19">
        <v>31307329.326749999</v>
      </c>
      <c r="F11" s="19">
        <v>3500000</v>
      </c>
      <c r="G11" s="19"/>
      <c r="H11" s="19">
        <v>5817107.2389900004</v>
      </c>
      <c r="I11" s="19">
        <v>15908837.28445</v>
      </c>
      <c r="J11" s="19">
        <v>24666000</v>
      </c>
      <c r="K11" s="19"/>
      <c r="L11" s="19">
        <v>4746240.0789999999</v>
      </c>
      <c r="M11" s="19">
        <v>6169000</v>
      </c>
      <c r="N11" s="19">
        <v>481141.91</v>
      </c>
      <c r="O11" s="19">
        <f t="shared" si="0"/>
        <v>98261833.317189991</v>
      </c>
    </row>
    <row r="12" spans="2:15" x14ac:dyDescent="0.25">
      <c r="B12" s="18" t="s">
        <v>0</v>
      </c>
      <c r="C12" s="19">
        <v>629504.72</v>
      </c>
      <c r="D12" s="19">
        <v>288769.28100000002</v>
      </c>
      <c r="E12" s="19">
        <v>100000</v>
      </c>
      <c r="F12" s="19"/>
      <c r="G12" s="19"/>
      <c r="H12" s="19"/>
      <c r="I12" s="19">
        <v>1234038.8996800003</v>
      </c>
      <c r="J12" s="19"/>
      <c r="K12" s="19">
        <v>97539.3</v>
      </c>
      <c r="L12" s="19">
        <v>488546.30499999999</v>
      </c>
      <c r="M12" s="19">
        <v>1209366.3709999998</v>
      </c>
      <c r="N12" s="19">
        <v>87628.858372999995</v>
      </c>
      <c r="O12" s="19">
        <f t="shared" si="0"/>
        <v>4135393.7350529996</v>
      </c>
    </row>
    <row r="13" spans="2:15" x14ac:dyDescent="0.25">
      <c r="B13" s="18" t="s">
        <v>4</v>
      </c>
      <c r="C13" s="19"/>
      <c r="D13" s="19"/>
      <c r="E13" s="19"/>
      <c r="F13" s="19"/>
      <c r="G13" s="19">
        <v>25000000</v>
      </c>
      <c r="H13" s="19"/>
      <c r="I13" s="19"/>
      <c r="J13" s="19">
        <v>785000</v>
      </c>
      <c r="K13" s="19"/>
      <c r="L13" s="19"/>
      <c r="M13" s="19"/>
      <c r="N13" s="19"/>
      <c r="O13" s="19">
        <f t="shared" si="0"/>
        <v>25785000</v>
      </c>
    </row>
    <row r="14" spans="2:15" x14ac:dyDescent="0.25">
      <c r="B14" s="18" t="s">
        <v>11</v>
      </c>
      <c r="C14" s="19">
        <v>18172143</v>
      </c>
      <c r="D14" s="19">
        <v>82988000</v>
      </c>
      <c r="E14" s="19"/>
      <c r="F14" s="19">
        <v>78709197</v>
      </c>
      <c r="G14" s="19">
        <v>35000000</v>
      </c>
      <c r="H14" s="19"/>
      <c r="I14" s="19">
        <v>35000000</v>
      </c>
      <c r="J14" s="19">
        <v>14940000</v>
      </c>
      <c r="K14" s="19"/>
      <c r="L14" s="19">
        <v>1000000</v>
      </c>
      <c r="M14" s="19">
        <v>76500000</v>
      </c>
      <c r="N14" s="19">
        <v>36510000</v>
      </c>
      <c r="O14" s="19">
        <f t="shared" si="0"/>
        <v>378819340</v>
      </c>
    </row>
    <row r="15" spans="2:15" x14ac:dyDescent="0.25">
      <c r="B15" s="18" t="s">
        <v>1</v>
      </c>
      <c r="C15" s="19">
        <v>2005136.13775</v>
      </c>
      <c r="D15" s="19">
        <v>2933132.8841899997</v>
      </c>
      <c r="E15" s="19">
        <v>2159363.3004260003</v>
      </c>
      <c r="F15" s="19">
        <v>1451815.3825299998</v>
      </c>
      <c r="G15" s="19">
        <v>3247301.9409499997</v>
      </c>
      <c r="H15" s="19">
        <v>378800</v>
      </c>
      <c r="I15" s="19">
        <v>1392284.5945620001</v>
      </c>
      <c r="J15" s="19">
        <v>1728000</v>
      </c>
      <c r="K15" s="19">
        <v>2192752.4643799998</v>
      </c>
      <c r="L15" s="19">
        <v>1395283.9850000001</v>
      </c>
      <c r="M15" s="19">
        <v>1344000</v>
      </c>
      <c r="N15" s="19">
        <v>2129886.10567</v>
      </c>
      <c r="O15" s="19">
        <f t="shared" si="0"/>
        <v>22357756.795458</v>
      </c>
    </row>
    <row r="16" spans="2:15" x14ac:dyDescent="0.25">
      <c r="B16" s="18" t="s">
        <v>5</v>
      </c>
      <c r="C16" s="19">
        <v>10847289.359999999</v>
      </c>
      <c r="D16" s="19">
        <v>4861000</v>
      </c>
      <c r="E16" s="19">
        <v>4976575.5316500003</v>
      </c>
      <c r="F16" s="19">
        <v>4650337.6900000004</v>
      </c>
      <c r="G16" s="19">
        <v>6210555.5802149996</v>
      </c>
      <c r="H16" s="19">
        <v>2889361.7645</v>
      </c>
      <c r="I16" s="19">
        <v>13522659.745632999</v>
      </c>
      <c r="J16" s="19">
        <v>8699819.7302899994</v>
      </c>
      <c r="K16" s="19">
        <v>3436328.84</v>
      </c>
      <c r="L16" s="19">
        <v>5166849.3189999992</v>
      </c>
      <c r="M16" s="19">
        <v>8789289.4229999986</v>
      </c>
      <c r="N16" s="19">
        <v>3390813.5989800007</v>
      </c>
      <c r="O16" s="19">
        <f t="shared" si="0"/>
        <v>77440880.583268002</v>
      </c>
    </row>
    <row r="17" spans="2:17" x14ac:dyDescent="0.25">
      <c r="B17" s="18" t="s">
        <v>2</v>
      </c>
      <c r="C17" s="19">
        <v>6361159.5769999996</v>
      </c>
      <c r="D17" s="19">
        <v>3797121.2340999995</v>
      </c>
      <c r="E17" s="19">
        <v>2102146.3248299998</v>
      </c>
      <c r="F17" s="19">
        <v>1408078.4612099999</v>
      </c>
      <c r="G17" s="19">
        <v>7842000</v>
      </c>
      <c r="H17" s="19">
        <v>3395254.6011650003</v>
      </c>
      <c r="I17" s="19">
        <v>772457.94565999997</v>
      </c>
      <c r="J17" s="19">
        <v>5646900.7829999998</v>
      </c>
      <c r="K17" s="19">
        <v>3824829.9597200006</v>
      </c>
      <c r="L17" s="19">
        <v>3211118.1603999999</v>
      </c>
      <c r="M17" s="19">
        <v>3560000</v>
      </c>
      <c r="N17" s="19">
        <v>4208635.3388999999</v>
      </c>
      <c r="O17" s="19">
        <f t="shared" si="0"/>
        <v>46129702.385985002</v>
      </c>
    </row>
    <row r="18" spans="2:17" x14ac:dyDescent="0.25">
      <c r="B18" s="8" t="s">
        <v>3</v>
      </c>
      <c r="C18" s="16">
        <f t="shared" ref="C18:N18" si="1">+SUM(C9:C17)</f>
        <v>50250877.989610001</v>
      </c>
      <c r="D18" s="16">
        <f t="shared" si="1"/>
        <v>103989068.51677999</v>
      </c>
      <c r="E18" s="16">
        <f t="shared" si="1"/>
        <v>44242178.533540003</v>
      </c>
      <c r="F18" s="16">
        <f t="shared" si="1"/>
        <v>96452381.652140006</v>
      </c>
      <c r="G18" s="16">
        <f t="shared" si="1"/>
        <v>84335117.532815009</v>
      </c>
      <c r="H18" s="16">
        <f t="shared" si="1"/>
        <v>14400579.958765</v>
      </c>
      <c r="I18" s="16">
        <f t="shared" si="1"/>
        <v>74815456.634123921</v>
      </c>
      <c r="J18" s="16">
        <f t="shared" si="1"/>
        <v>61393693.558289997</v>
      </c>
      <c r="K18" s="16">
        <f t="shared" si="1"/>
        <v>12442822.547924999</v>
      </c>
      <c r="L18" s="16">
        <f t="shared" si="1"/>
        <v>16508037.848399999</v>
      </c>
      <c r="M18" s="16">
        <f t="shared" si="1"/>
        <v>99571655.793999985</v>
      </c>
      <c r="N18" s="16">
        <f t="shared" si="1"/>
        <v>49207732.506922998</v>
      </c>
      <c r="O18" s="16">
        <f>+SUM(C18:N18)</f>
        <v>707609603.07331192</v>
      </c>
    </row>
    <row r="19" spans="2:17" ht="15" customHeight="1" x14ac:dyDescent="0.25">
      <c r="B19" s="52" t="s">
        <v>6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1" spans="2:17" x14ac:dyDescent="0.25">
      <c r="P21" s="2"/>
      <c r="Q21" s="2"/>
    </row>
    <row r="22" spans="2:17" x14ac:dyDescent="0.25">
      <c r="B22" s="10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x14ac:dyDescent="0.25">
      <c r="B23" s="3"/>
      <c r="C23" s="20"/>
      <c r="D23" s="21"/>
      <c r="E23" s="21"/>
      <c r="F23" s="21"/>
      <c r="G23" s="2"/>
    </row>
    <row r="24" spans="2:17" x14ac:dyDescent="0.25">
      <c r="B24" s="3"/>
      <c r="C24" s="20"/>
      <c r="D24" s="21"/>
      <c r="E24" s="21"/>
      <c r="F24" s="21"/>
      <c r="G24" s="2"/>
    </row>
    <row r="25" spans="2:17" x14ac:dyDescent="0.25">
      <c r="B25" s="3"/>
      <c r="C25" s="20"/>
      <c r="D25" s="21"/>
      <c r="E25" s="21"/>
      <c r="F25" s="21"/>
      <c r="G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2"/>
      <c r="D30" s="11"/>
      <c r="E30" s="11"/>
      <c r="F30" s="11"/>
      <c r="G30" s="2"/>
    </row>
    <row r="31" spans="2:17" x14ac:dyDescent="0.25">
      <c r="B31" s="3"/>
      <c r="C31" s="3"/>
      <c r="D31" s="2"/>
      <c r="E31" s="2"/>
      <c r="F31" s="2"/>
    </row>
    <row r="32" spans="2:17" x14ac:dyDescent="0.25">
      <c r="B32" s="3"/>
      <c r="C32" s="3"/>
      <c r="D32" s="2"/>
      <c r="E32" s="50"/>
      <c r="F32" s="2"/>
    </row>
    <row r="33" spans="2:6" x14ac:dyDescent="0.25">
      <c r="B33" s="3"/>
      <c r="C33" s="3"/>
      <c r="D33" s="2"/>
      <c r="E33" s="50"/>
      <c r="F33" s="2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4"/>
      <c r="C36" s="3"/>
    </row>
    <row r="37" spans="2:6" x14ac:dyDescent="0.25">
      <c r="B37" s="4"/>
      <c r="C37" s="3"/>
    </row>
    <row r="38" spans="2:6" x14ac:dyDescent="0.25">
      <c r="B38" s="4"/>
      <c r="C38" s="3"/>
    </row>
    <row r="39" spans="2:6" x14ac:dyDescent="0.25">
      <c r="B39" s="4"/>
      <c r="C39" s="3"/>
    </row>
    <row r="40" spans="2:6" x14ac:dyDescent="0.25">
      <c r="B40" s="4"/>
      <c r="C40" s="3"/>
    </row>
    <row r="41" spans="2:6" x14ac:dyDescent="0.25">
      <c r="B41" s="4"/>
      <c r="C41" s="3"/>
    </row>
    <row r="42" spans="2:6" x14ac:dyDescent="0.25">
      <c r="B42" s="4"/>
      <c r="C42" s="3"/>
    </row>
    <row r="43" spans="2:6" x14ac:dyDescent="0.25">
      <c r="B43" s="4"/>
      <c r="C43" s="3"/>
    </row>
    <row r="44" spans="2:6" x14ac:dyDescent="0.25">
      <c r="B44" s="3"/>
      <c r="C44" s="3"/>
    </row>
    <row r="45" spans="2:6" x14ac:dyDescent="0.25">
      <c r="B45" s="3"/>
      <c r="C45" s="3"/>
    </row>
    <row r="46" spans="2:6" x14ac:dyDescent="0.25">
      <c r="B46" s="3"/>
      <c r="C46" s="3"/>
    </row>
    <row r="47" spans="2:6" x14ac:dyDescent="0.25">
      <c r="B47" s="3"/>
      <c r="C47" s="3"/>
    </row>
    <row r="48" spans="2:6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4"/>
      <c r="C57" s="3"/>
    </row>
    <row r="58" spans="2:3" x14ac:dyDescent="0.25">
      <c r="B58" s="4"/>
      <c r="C58" s="3"/>
    </row>
    <row r="59" spans="2:3" x14ac:dyDescent="0.25">
      <c r="B59" s="4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5"/>
    </row>
    <row r="207" spans="2:3" x14ac:dyDescent="0.25">
      <c r="B207" s="4"/>
      <c r="C207" s="5"/>
    </row>
    <row r="208" spans="2:3" x14ac:dyDescent="0.25">
      <c r="B208" s="4"/>
      <c r="C208" s="5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3"/>
      <c r="C212" s="5"/>
    </row>
    <row r="213" spans="2:3" x14ac:dyDescent="0.25">
      <c r="B213" s="3"/>
      <c r="C213" s="5"/>
    </row>
    <row r="214" spans="2:3" x14ac:dyDescent="0.25">
      <c r="B214" s="3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6"/>
      <c r="C232" s="5"/>
    </row>
    <row r="233" spans="2:3" x14ac:dyDescent="0.25">
      <c r="B233" s="7"/>
      <c r="C233" s="5"/>
    </row>
    <row r="234" spans="2:3" x14ac:dyDescent="0.25">
      <c r="B234" s="7"/>
      <c r="C234" s="5"/>
    </row>
    <row r="235" spans="2:3" x14ac:dyDescent="0.25">
      <c r="B235" s="7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3">
    <mergeCell ref="B7:O7"/>
    <mergeCell ref="B19:O19"/>
    <mergeCell ref="E32:E33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18:N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Q272"/>
  <sheetViews>
    <sheetView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41640</v>
      </c>
      <c r="D8" s="14">
        <v>41671</v>
      </c>
      <c r="E8" s="14">
        <v>41699</v>
      </c>
      <c r="F8" s="14">
        <v>41730</v>
      </c>
      <c r="G8" s="14">
        <v>41760</v>
      </c>
      <c r="H8" s="14">
        <v>41791</v>
      </c>
      <c r="I8" s="14">
        <v>41821</v>
      </c>
      <c r="J8" s="14">
        <v>41852</v>
      </c>
      <c r="K8" s="14">
        <v>41883</v>
      </c>
      <c r="L8" s="14">
        <v>41913</v>
      </c>
      <c r="M8" s="14">
        <v>41944</v>
      </c>
      <c r="N8" s="14">
        <v>41974</v>
      </c>
      <c r="O8" s="14" t="s">
        <v>3</v>
      </c>
    </row>
    <row r="9" spans="2:15" x14ac:dyDescent="0.25">
      <c r="B9" s="18" t="s">
        <v>16</v>
      </c>
      <c r="C9" s="23">
        <v>3285225.75825</v>
      </c>
      <c r="D9" s="19">
        <v>1308467.480923</v>
      </c>
      <c r="E9" s="19">
        <v>13526359.000000002</v>
      </c>
      <c r="F9" s="19">
        <v>4478824.1272599995</v>
      </c>
      <c r="G9" s="19">
        <v>3489986.8229999999</v>
      </c>
      <c r="H9" s="19">
        <v>8188073.5950000007</v>
      </c>
      <c r="I9" s="19">
        <v>7250877.884176</v>
      </c>
      <c r="J9" s="19"/>
      <c r="K9" s="19">
        <v>1753634.650045</v>
      </c>
      <c r="L9" s="19">
        <v>6660091.2154639987</v>
      </c>
      <c r="M9" s="19">
        <v>2645165.1172700003</v>
      </c>
      <c r="N9" s="19"/>
      <c r="O9" s="19">
        <f>+SUM(C9:N9)</f>
        <v>52586705.651387997</v>
      </c>
    </row>
    <row r="10" spans="2:15" x14ac:dyDescent="0.25">
      <c r="B10" s="18" t="s">
        <v>17</v>
      </c>
      <c r="C10" s="23"/>
      <c r="D10" s="19"/>
      <c r="E10" s="19"/>
      <c r="F10" s="19"/>
      <c r="G10" s="19"/>
      <c r="H10" s="19">
        <v>975935.83000000007</v>
      </c>
      <c r="I10" s="19"/>
      <c r="J10" s="19"/>
      <c r="K10" s="19"/>
      <c r="L10" s="19"/>
      <c r="M10" s="19">
        <v>700000</v>
      </c>
      <c r="N10" s="19">
        <v>859200</v>
      </c>
      <c r="O10" s="19">
        <f t="shared" ref="O10:O20" si="0">+SUM(C10:N10)</f>
        <v>2535135.83</v>
      </c>
    </row>
    <row r="11" spans="2:15" x14ac:dyDescent="0.25">
      <c r="B11" s="18" t="s">
        <v>8</v>
      </c>
      <c r="C11" s="23"/>
      <c r="D11" s="19">
        <v>476186.69500000001</v>
      </c>
      <c r="E11" s="19">
        <v>49452.722999999998</v>
      </c>
      <c r="F11" s="19">
        <v>10578361.315199999</v>
      </c>
      <c r="G11" s="19">
        <v>3000000</v>
      </c>
      <c r="H11" s="19"/>
      <c r="I11" s="19">
        <v>5250515.8049999997</v>
      </c>
      <c r="J11" s="23">
        <v>1435240.7400000002</v>
      </c>
      <c r="K11" s="19">
        <v>1516841.2616999999</v>
      </c>
      <c r="L11" s="19">
        <v>14555209.436299998</v>
      </c>
      <c r="M11" s="19">
        <v>1900000</v>
      </c>
      <c r="N11" s="19">
        <v>15000000</v>
      </c>
      <c r="O11" s="19">
        <f t="shared" si="0"/>
        <v>53761807.976199999</v>
      </c>
    </row>
    <row r="12" spans="2:15" x14ac:dyDescent="0.25">
      <c r="B12" s="18" t="s">
        <v>0</v>
      </c>
      <c r="C12" s="23">
        <v>381509.73499999999</v>
      </c>
      <c r="D12" s="19"/>
      <c r="E12" s="19"/>
      <c r="F12" s="19">
        <v>86577.596361999997</v>
      </c>
      <c r="G12" s="19">
        <v>912119.58100000001</v>
      </c>
      <c r="H12" s="19"/>
      <c r="I12" s="19">
        <v>956517.80099999998</v>
      </c>
      <c r="J12" s="19"/>
      <c r="K12" s="19"/>
      <c r="L12" s="19"/>
      <c r="M12" s="19"/>
      <c r="N12" s="19"/>
      <c r="O12" s="19">
        <f t="shared" si="0"/>
        <v>2336724.713362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f t="shared" si="0"/>
        <v>50000</v>
      </c>
    </row>
    <row r="14" spans="2:15" x14ac:dyDescent="0.25">
      <c r="B14" s="18" t="s">
        <v>4</v>
      </c>
      <c r="C14" s="23">
        <v>307372.71220000001</v>
      </c>
      <c r="D14" s="19">
        <v>14673275.1</v>
      </c>
      <c r="E14" s="19">
        <v>1354098.7017999999</v>
      </c>
      <c r="F14" s="19"/>
      <c r="G14" s="19"/>
      <c r="H14" s="19"/>
      <c r="I14" s="19"/>
      <c r="J14" s="19">
        <v>17505405.3499</v>
      </c>
      <c r="K14" s="19">
        <v>420283.48600000003</v>
      </c>
      <c r="L14" s="19"/>
      <c r="M14" s="19"/>
      <c r="N14" s="19">
        <v>10000000</v>
      </c>
      <c r="O14" s="19">
        <f t="shared" si="0"/>
        <v>44260435.3499</v>
      </c>
    </row>
    <row r="15" spans="2:15" x14ac:dyDescent="0.25">
      <c r="B15" s="18" t="s">
        <v>11</v>
      </c>
      <c r="C15" s="23"/>
      <c r="D15" s="19"/>
      <c r="E15" s="19"/>
      <c r="F15" s="19">
        <v>17954000</v>
      </c>
      <c r="G15" s="19">
        <v>20000000</v>
      </c>
      <c r="H15" s="19">
        <v>25500000</v>
      </c>
      <c r="I15" s="19">
        <v>30500000</v>
      </c>
      <c r="J15" s="19">
        <v>80000000</v>
      </c>
      <c r="K15" s="19"/>
      <c r="L15" s="19">
        <v>27349500</v>
      </c>
      <c r="M15" s="19"/>
      <c r="N15" s="19">
        <v>205330000</v>
      </c>
      <c r="O15" s="19">
        <f t="shared" si="0"/>
        <v>406633500</v>
      </c>
    </row>
    <row r="16" spans="2:15" x14ac:dyDescent="0.25">
      <c r="B16" s="18" t="s">
        <v>12</v>
      </c>
      <c r="C16" s="23"/>
      <c r="D16" s="19"/>
      <c r="E16" s="19"/>
      <c r="F16" s="19"/>
      <c r="G16" s="19"/>
      <c r="H16" s="19"/>
      <c r="I16" s="19">
        <v>57410.468999999997</v>
      </c>
      <c r="J16" s="19"/>
      <c r="K16" s="19"/>
      <c r="L16" s="19"/>
      <c r="M16" s="19"/>
      <c r="N16" s="19"/>
      <c r="O16" s="19">
        <f t="shared" si="0"/>
        <v>57410.468999999997</v>
      </c>
    </row>
    <row r="17" spans="2:17" x14ac:dyDescent="0.25">
      <c r="B17" s="18" t="s">
        <v>1</v>
      </c>
      <c r="C17" s="23">
        <v>1594712.9186440001</v>
      </c>
      <c r="D17" s="19">
        <v>634983.51736399997</v>
      </c>
      <c r="E17" s="19">
        <v>681335.95455999998</v>
      </c>
      <c r="F17" s="19">
        <v>1524546.0911200005</v>
      </c>
      <c r="G17" s="19">
        <v>1016047.7159219999</v>
      </c>
      <c r="H17" s="19">
        <v>97000</v>
      </c>
      <c r="I17" s="19">
        <v>1600741.1283140001</v>
      </c>
      <c r="J17" s="19">
        <v>568337.16160000011</v>
      </c>
      <c r="K17" s="19">
        <v>1978010.6536049999</v>
      </c>
      <c r="L17" s="19">
        <v>2701536.7187500005</v>
      </c>
      <c r="M17" s="19">
        <v>734490.09083</v>
      </c>
      <c r="N17" s="19">
        <v>975060.15261999995</v>
      </c>
      <c r="O17" s="19">
        <f t="shared" si="0"/>
        <v>14106802.103329001</v>
      </c>
    </row>
    <row r="18" spans="2:17" x14ac:dyDescent="0.25">
      <c r="B18" s="18" t="s">
        <v>10</v>
      </c>
      <c r="C18" s="23">
        <v>9901028.9000000004</v>
      </c>
      <c r="D18" s="19"/>
      <c r="E18" s="19">
        <v>1564112.2077800001</v>
      </c>
      <c r="F18" s="19">
        <v>591923.98748000001</v>
      </c>
      <c r="G18" s="19"/>
      <c r="H18" s="19"/>
      <c r="I18" s="19">
        <v>248833.59280000001</v>
      </c>
      <c r="J18" s="19"/>
      <c r="K18" s="19"/>
      <c r="L18" s="19">
        <v>389000</v>
      </c>
      <c r="M18" s="19"/>
      <c r="N18" s="19"/>
      <c r="O18" s="19">
        <f t="shared" si="0"/>
        <v>12694898.688060001</v>
      </c>
    </row>
    <row r="19" spans="2:17" x14ac:dyDescent="0.25">
      <c r="B19" s="18" t="s">
        <v>5</v>
      </c>
      <c r="C19" s="23">
        <v>6771662.4415000007</v>
      </c>
      <c r="D19" s="19">
        <v>7673725.4771999996</v>
      </c>
      <c r="E19" s="19">
        <v>1985435.6912499999</v>
      </c>
      <c r="F19" s="19">
        <v>2433963.3525</v>
      </c>
      <c r="G19" s="19">
        <v>622687.60199999996</v>
      </c>
      <c r="H19" s="19">
        <v>4160439.5325600002</v>
      </c>
      <c r="I19" s="19">
        <v>11159401.322000001</v>
      </c>
      <c r="J19" s="19">
        <v>10263602.003622001</v>
      </c>
      <c r="K19" s="19">
        <v>3947206.8160000001</v>
      </c>
      <c r="L19" s="19">
        <v>6647591.0460000001</v>
      </c>
      <c r="M19" s="19">
        <v>2385733.156</v>
      </c>
      <c r="N19" s="19">
        <v>11751031.942</v>
      </c>
      <c r="O19" s="19">
        <f t="shared" si="0"/>
        <v>69802480.382632002</v>
      </c>
    </row>
    <row r="20" spans="2:17" x14ac:dyDescent="0.25">
      <c r="B20" s="18" t="s">
        <v>2</v>
      </c>
      <c r="C20" s="23">
        <v>38040189.392145</v>
      </c>
      <c r="D20" s="19">
        <v>1902631.93878</v>
      </c>
      <c r="E20" s="19">
        <v>8049494.1820300026</v>
      </c>
      <c r="F20" s="19">
        <v>3965124.3241499998</v>
      </c>
      <c r="G20" s="19">
        <v>1915555.92</v>
      </c>
      <c r="H20" s="19">
        <v>8928040.0886000004</v>
      </c>
      <c r="I20" s="19">
        <v>11707943.257529998</v>
      </c>
      <c r="J20" s="19">
        <v>3357415.8555999994</v>
      </c>
      <c r="K20" s="19">
        <v>2728800</v>
      </c>
      <c r="L20" s="19">
        <v>6264907.0630922606</v>
      </c>
      <c r="M20" s="19">
        <v>491943.19589999999</v>
      </c>
      <c r="N20" s="19">
        <v>59014583.972499996</v>
      </c>
      <c r="O20" s="19">
        <f t="shared" si="0"/>
        <v>146366629.19032726</v>
      </c>
    </row>
    <row r="21" spans="2:17" x14ac:dyDescent="0.25">
      <c r="B21" s="8" t="s">
        <v>3</v>
      </c>
      <c r="C21" s="16">
        <f t="shared" ref="C21:N21" si="1">+SUM(C9:C20)</f>
        <v>60281701.857739002</v>
      </c>
      <c r="D21" s="16">
        <f t="shared" si="1"/>
        <v>26669270.209266994</v>
      </c>
      <c r="E21" s="16">
        <f t="shared" si="1"/>
        <v>27210288.460420005</v>
      </c>
      <c r="F21" s="16">
        <f t="shared" si="1"/>
        <v>41613320.794072002</v>
      </c>
      <c r="G21" s="16">
        <f t="shared" si="1"/>
        <v>30956397.641921997</v>
      </c>
      <c r="H21" s="16">
        <f t="shared" si="1"/>
        <v>47849489.046159998</v>
      </c>
      <c r="I21" s="16">
        <f t="shared" si="1"/>
        <v>68732241.259819999</v>
      </c>
      <c r="J21" s="16">
        <f t="shared" si="1"/>
        <v>113130001.11072199</v>
      </c>
      <c r="K21" s="16">
        <f t="shared" si="1"/>
        <v>12344776.867349999</v>
      </c>
      <c r="L21" s="16">
        <f t="shared" si="1"/>
        <v>64567835.479606256</v>
      </c>
      <c r="M21" s="16">
        <f t="shared" si="1"/>
        <v>8857331.5600000005</v>
      </c>
      <c r="N21" s="16">
        <f t="shared" si="1"/>
        <v>302979876.06711996</v>
      </c>
      <c r="O21" s="16">
        <f>+SUM(C21:N21)</f>
        <v>805192530.35419822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4" spans="2:17" x14ac:dyDescent="0.25">
      <c r="P24" s="2"/>
      <c r="Q24" s="2"/>
    </row>
    <row r="25" spans="2:17" x14ac:dyDescent="0.25">
      <c r="B25" s="10"/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2"/>
      <c r="D33" s="11"/>
      <c r="E33" s="11"/>
      <c r="F33" s="11"/>
      <c r="G33" s="2"/>
    </row>
    <row r="34" spans="2:7" x14ac:dyDescent="0.25">
      <c r="B34" s="3"/>
      <c r="C34" s="3"/>
      <c r="D34" s="2"/>
      <c r="E34" s="2"/>
      <c r="F34" s="2"/>
    </row>
    <row r="35" spans="2:7" x14ac:dyDescent="0.25">
      <c r="B35" s="3"/>
      <c r="C35" s="3"/>
      <c r="D35" s="2"/>
      <c r="E35" s="50"/>
      <c r="F35" s="2"/>
    </row>
    <row r="36" spans="2:7" x14ac:dyDescent="0.25">
      <c r="B36" s="3"/>
      <c r="C36" s="3"/>
      <c r="D36" s="2"/>
      <c r="E36" s="50"/>
      <c r="F36" s="2"/>
    </row>
    <row r="37" spans="2:7" x14ac:dyDescent="0.25">
      <c r="B37" s="3"/>
      <c r="C37" s="3"/>
    </row>
    <row r="38" spans="2:7" x14ac:dyDescent="0.25">
      <c r="B38" s="3"/>
      <c r="C38" s="3"/>
    </row>
    <row r="39" spans="2:7" x14ac:dyDescent="0.25">
      <c r="B39" s="4"/>
      <c r="C39" s="3"/>
    </row>
    <row r="40" spans="2:7" x14ac:dyDescent="0.25">
      <c r="B40" s="4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3"/>
      <c r="C47" s="3"/>
    </row>
    <row r="48" spans="2:7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3">
    <mergeCell ref="B7:O7"/>
    <mergeCell ref="B22:O22"/>
    <mergeCell ref="E35:E36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Q272"/>
  <sheetViews>
    <sheetView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19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42005</v>
      </c>
      <c r="D8" s="14">
        <v>42036</v>
      </c>
      <c r="E8" s="14">
        <v>42064</v>
      </c>
      <c r="F8" s="14">
        <v>42095</v>
      </c>
      <c r="G8" s="14">
        <v>42125</v>
      </c>
      <c r="H8" s="14">
        <v>42156</v>
      </c>
      <c r="I8" s="14">
        <v>42186</v>
      </c>
      <c r="J8" s="14">
        <v>42217</v>
      </c>
      <c r="K8" s="14">
        <v>42248</v>
      </c>
      <c r="L8" s="14">
        <v>42278</v>
      </c>
      <c r="M8" s="14">
        <v>42309</v>
      </c>
      <c r="N8" s="14">
        <v>42339</v>
      </c>
      <c r="O8" s="14" t="s">
        <v>3</v>
      </c>
    </row>
    <row r="9" spans="2:15" x14ac:dyDescent="0.25">
      <c r="B9" s="18" t="s">
        <v>16</v>
      </c>
      <c r="C9" s="23">
        <v>572158.69367299997</v>
      </c>
      <c r="D9" s="19"/>
      <c r="E9" s="19">
        <v>1876860.622</v>
      </c>
      <c r="F9" s="19">
        <v>1326495.3690500001</v>
      </c>
      <c r="G9" s="19">
        <v>998322.41124000004</v>
      </c>
      <c r="H9" s="19">
        <v>2466549.5249999999</v>
      </c>
      <c r="I9" s="19">
        <v>6362144.6999999993</v>
      </c>
      <c r="J9" s="19">
        <v>3428867.98</v>
      </c>
      <c r="K9" s="19">
        <v>3277638.2771999999</v>
      </c>
      <c r="L9" s="19">
        <v>5492876.7599999998</v>
      </c>
      <c r="M9" s="19">
        <v>1462144.4849999999</v>
      </c>
      <c r="N9" s="19">
        <v>2885044.8834999995</v>
      </c>
      <c r="O9" s="19">
        <f>+SUM(C9:N9)</f>
        <v>30149103.706662994</v>
      </c>
    </row>
    <row r="10" spans="2:15" x14ac:dyDescent="0.25">
      <c r="B10" s="18" t="s">
        <v>17</v>
      </c>
      <c r="C10" s="23"/>
      <c r="D10" s="19"/>
      <c r="E10" s="19"/>
      <c r="F10" s="19">
        <v>500000</v>
      </c>
      <c r="G10" s="19"/>
      <c r="H10" s="19">
        <v>500000</v>
      </c>
      <c r="I10" s="19"/>
      <c r="J10" s="19"/>
      <c r="K10" s="19"/>
      <c r="L10" s="19">
        <v>1300000</v>
      </c>
      <c r="M10" s="19"/>
      <c r="N10" s="19"/>
      <c r="O10" s="19">
        <f t="shared" ref="O10:O21" si="0">+SUM(C10:N10)</f>
        <v>2300000</v>
      </c>
    </row>
    <row r="11" spans="2:15" x14ac:dyDescent="0.25">
      <c r="B11" s="18" t="s">
        <v>8</v>
      </c>
      <c r="C11" s="23">
        <v>2000000</v>
      </c>
      <c r="D11" s="19">
        <v>14690898.949999999</v>
      </c>
      <c r="E11" s="19">
        <v>4862920.5999999996</v>
      </c>
      <c r="F11" s="19">
        <v>10000000</v>
      </c>
      <c r="G11" s="19"/>
      <c r="H11" s="19">
        <v>15336645.236699998</v>
      </c>
      <c r="I11" s="19">
        <v>9714164.75</v>
      </c>
      <c r="J11" s="23">
        <v>1675944.2342999999</v>
      </c>
      <c r="K11" s="19">
        <v>1117944.0075000001</v>
      </c>
      <c r="L11" s="19">
        <v>4854602.25</v>
      </c>
      <c r="M11" s="19">
        <v>8226989.7650000006</v>
      </c>
      <c r="N11" s="19">
        <v>485450</v>
      </c>
      <c r="O11" s="19">
        <f t="shared" si="0"/>
        <v>72965559.793500006</v>
      </c>
    </row>
    <row r="12" spans="2:15" x14ac:dyDescent="0.25">
      <c r="B12" s="18" t="s">
        <v>0</v>
      </c>
      <c r="C12" s="23">
        <v>255922.33080000003</v>
      </c>
      <c r="D12" s="19">
        <v>49038.461459999999</v>
      </c>
      <c r="E12" s="19"/>
      <c r="F12" s="19">
        <v>97406.063000000009</v>
      </c>
      <c r="G12" s="19">
        <v>500</v>
      </c>
      <c r="H12" s="19"/>
      <c r="I12" s="19">
        <v>116504.85479999999</v>
      </c>
      <c r="J12" s="19"/>
      <c r="K12" s="19">
        <v>40000</v>
      </c>
      <c r="L12" s="19">
        <v>125000</v>
      </c>
      <c r="M12" s="19">
        <v>97476.298999999999</v>
      </c>
      <c r="N12" s="19"/>
      <c r="O12" s="19">
        <f t="shared" si="0"/>
        <v>781848.00905999995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>
        <f t="shared" si="0"/>
        <v>0</v>
      </c>
    </row>
    <row r="14" spans="2:15" x14ac:dyDescent="0.25">
      <c r="B14" s="18" t="s">
        <v>4</v>
      </c>
      <c r="C14" s="23"/>
      <c r="D14" s="19">
        <v>7681680.2609999999</v>
      </c>
      <c r="E14" s="19">
        <v>2965000</v>
      </c>
      <c r="F14" s="19"/>
      <c r="G14" s="19">
        <v>1000000</v>
      </c>
      <c r="H14" s="19"/>
      <c r="I14" s="19"/>
      <c r="J14" s="19"/>
      <c r="K14" s="19"/>
      <c r="L14" s="19"/>
      <c r="M14" s="19">
        <v>5000000</v>
      </c>
      <c r="N14" s="19">
        <v>4176903.9005</v>
      </c>
      <c r="O14" s="19">
        <f t="shared" si="0"/>
        <v>20823584.161499999</v>
      </c>
    </row>
    <row r="15" spans="2:15" x14ac:dyDescent="0.25">
      <c r="B15" s="18" t="s">
        <v>11</v>
      </c>
      <c r="C15" s="23"/>
      <c r="D15" s="19">
        <v>38822177.850000001</v>
      </c>
      <c r="E15" s="19">
        <v>2000000</v>
      </c>
      <c r="F15" s="19"/>
      <c r="G15" s="19">
        <v>4940000</v>
      </c>
      <c r="H15" s="19">
        <v>31076597.050000001</v>
      </c>
      <c r="I15" s="19">
        <v>20000000</v>
      </c>
      <c r="J15" s="19"/>
      <c r="K15" s="19"/>
      <c r="L15" s="19">
        <v>44912000</v>
      </c>
      <c r="M15" s="19">
        <v>45124497.200000003</v>
      </c>
      <c r="N15" s="19">
        <v>19418000</v>
      </c>
      <c r="O15" s="19">
        <f t="shared" si="0"/>
        <v>206293272.10000002</v>
      </c>
    </row>
    <row r="16" spans="2:15" x14ac:dyDescent="0.25">
      <c r="B16" s="18" t="s">
        <v>12</v>
      </c>
      <c r="C16" s="23"/>
      <c r="D16" s="19"/>
      <c r="E16" s="19">
        <v>932282.13800000004</v>
      </c>
      <c r="F16" s="19"/>
      <c r="G16" s="19"/>
      <c r="H16" s="19"/>
      <c r="I16" s="19"/>
      <c r="J16" s="19"/>
      <c r="K16" s="19"/>
      <c r="L16" s="19"/>
      <c r="M16" s="19"/>
      <c r="N16" s="19">
        <v>2873563.2299999995</v>
      </c>
      <c r="O16" s="19">
        <f t="shared" si="0"/>
        <v>3805845.3679999998</v>
      </c>
    </row>
    <row r="17" spans="2:17" x14ac:dyDescent="0.25">
      <c r="B17" s="18" t="s">
        <v>1</v>
      </c>
      <c r="C17" s="23">
        <v>2573082.9284320003</v>
      </c>
      <c r="D17" s="19">
        <v>696933.81427600002</v>
      </c>
      <c r="E17" s="19"/>
      <c r="F17" s="19">
        <v>1008027.7445749999</v>
      </c>
      <c r="G17" s="19">
        <v>1306819.6260100002</v>
      </c>
      <c r="H17" s="19">
        <v>924410.46224999998</v>
      </c>
      <c r="I17" s="19">
        <v>1170254.8457200001</v>
      </c>
      <c r="J17" s="19">
        <v>1077246.6916999999</v>
      </c>
      <c r="K17" s="19">
        <v>1887748.1742800002</v>
      </c>
      <c r="L17" s="19">
        <v>2378000</v>
      </c>
      <c r="M17" s="19">
        <v>2090937.1657199999</v>
      </c>
      <c r="N17" s="19">
        <v>853344.8605800001</v>
      </c>
      <c r="O17" s="19">
        <f t="shared" si="0"/>
        <v>15966806.313543003</v>
      </c>
    </row>
    <row r="18" spans="2:17" x14ac:dyDescent="0.25">
      <c r="B18" s="18" t="s">
        <v>10</v>
      </c>
      <c r="C18" s="23"/>
      <c r="D18" s="19">
        <v>545000</v>
      </c>
      <c r="E18" s="19"/>
      <c r="F18" s="19">
        <v>1000000</v>
      </c>
      <c r="G18" s="19"/>
      <c r="H18" s="19"/>
      <c r="I18" s="19"/>
      <c r="J18" s="19"/>
      <c r="K18" s="19"/>
      <c r="L18" s="19"/>
      <c r="M18" s="19"/>
      <c r="N18" s="19"/>
      <c r="O18" s="19">
        <f t="shared" si="0"/>
        <v>1545000</v>
      </c>
    </row>
    <row r="19" spans="2:17" x14ac:dyDescent="0.25">
      <c r="B19" s="18" t="s">
        <v>5</v>
      </c>
      <c r="C19" s="23">
        <v>977473.70500000007</v>
      </c>
      <c r="D19" s="19">
        <v>7698270.5286999997</v>
      </c>
      <c r="E19" s="19">
        <v>5349831.0279200003</v>
      </c>
      <c r="F19" s="19">
        <v>1764301.7769599999</v>
      </c>
      <c r="G19" s="19">
        <v>1232699.77162</v>
      </c>
      <c r="H19" s="19">
        <v>1865121.6632999999</v>
      </c>
      <c r="I19" s="19"/>
      <c r="J19" s="19">
        <v>388194.62799999997</v>
      </c>
      <c r="K19" s="19">
        <v>4810957.5065000001</v>
      </c>
      <c r="L19" s="19">
        <v>3150000</v>
      </c>
      <c r="M19" s="19">
        <v>1260603.01</v>
      </c>
      <c r="N19" s="19">
        <v>6749291.4535999997</v>
      </c>
      <c r="O19" s="19">
        <f t="shared" si="0"/>
        <v>35246745.071600005</v>
      </c>
    </row>
    <row r="20" spans="2:17" x14ac:dyDescent="0.25">
      <c r="B20" s="18" t="s">
        <v>2</v>
      </c>
      <c r="C20" s="23">
        <v>2000603.5788720001</v>
      </c>
      <c r="D20" s="19">
        <v>1699952.1725000001</v>
      </c>
      <c r="E20" s="19">
        <v>1388491.2220399999</v>
      </c>
      <c r="F20" s="19">
        <v>3102836.6488400004</v>
      </c>
      <c r="G20" s="19">
        <v>360000</v>
      </c>
      <c r="H20" s="19">
        <v>940273.04058200005</v>
      </c>
      <c r="I20" s="19">
        <v>2939430.9087799997</v>
      </c>
      <c r="J20" s="19">
        <v>2421392.5843400005</v>
      </c>
      <c r="K20" s="19">
        <v>1377866.31972</v>
      </c>
      <c r="L20" s="19">
        <v>4142873.79</v>
      </c>
      <c r="M20" s="19">
        <v>2404543.50985</v>
      </c>
      <c r="N20" s="19">
        <v>573215.973</v>
      </c>
      <c r="O20" s="19">
        <f t="shared" si="0"/>
        <v>23351479.748523999</v>
      </c>
    </row>
    <row r="21" spans="2:17" x14ac:dyDescent="0.25">
      <c r="B21" s="8" t="s">
        <v>3</v>
      </c>
      <c r="C21" s="16">
        <f t="shared" ref="C21:N21" si="1">+SUM(C9:C20)</f>
        <v>8379241.2367770001</v>
      </c>
      <c r="D21" s="16">
        <f t="shared" si="1"/>
        <v>71883952.037936002</v>
      </c>
      <c r="E21" s="16">
        <f t="shared" si="1"/>
        <v>19375385.609960001</v>
      </c>
      <c r="F21" s="16">
        <f t="shared" si="1"/>
        <v>18799067.602424998</v>
      </c>
      <c r="G21" s="16">
        <f t="shared" si="1"/>
        <v>9838341.8088700008</v>
      </c>
      <c r="H21" s="16">
        <f t="shared" si="1"/>
        <v>53109596.977832004</v>
      </c>
      <c r="I21" s="16">
        <f t="shared" si="1"/>
        <v>40302500.059300005</v>
      </c>
      <c r="J21" s="16">
        <f t="shared" si="1"/>
        <v>8991646.1183400005</v>
      </c>
      <c r="K21" s="16">
        <f t="shared" si="1"/>
        <v>12512154.2852</v>
      </c>
      <c r="L21" s="16">
        <f t="shared" si="1"/>
        <v>66355352.799999997</v>
      </c>
      <c r="M21" s="16">
        <f t="shared" si="1"/>
        <v>65667191.434570007</v>
      </c>
      <c r="N21" s="16">
        <f t="shared" si="1"/>
        <v>38014814.301179998</v>
      </c>
      <c r="O21" s="16">
        <f t="shared" si="0"/>
        <v>413229244.27239007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4" spans="2:17" x14ac:dyDescent="0.25">
      <c r="P24" s="2"/>
      <c r="Q24" s="2"/>
    </row>
    <row r="25" spans="2:17" x14ac:dyDescent="0.25">
      <c r="B25" s="10"/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2"/>
      <c r="D33" s="11"/>
      <c r="E33" s="11"/>
      <c r="F33" s="11"/>
      <c r="G33" s="2"/>
    </row>
    <row r="34" spans="2:7" x14ac:dyDescent="0.25">
      <c r="B34" s="3"/>
      <c r="C34" s="3"/>
      <c r="D34" s="2"/>
      <c r="E34" s="2"/>
      <c r="F34" s="2"/>
    </row>
    <row r="35" spans="2:7" x14ac:dyDescent="0.25">
      <c r="B35" s="3"/>
      <c r="C35" s="3"/>
      <c r="D35" s="2"/>
      <c r="E35" s="50"/>
      <c r="F35" s="2"/>
    </row>
    <row r="36" spans="2:7" x14ac:dyDescent="0.25">
      <c r="B36" s="3"/>
      <c r="C36" s="3"/>
      <c r="D36" s="2"/>
      <c r="E36" s="50"/>
      <c r="F36" s="2"/>
    </row>
    <row r="37" spans="2:7" x14ac:dyDescent="0.25">
      <c r="B37" s="3"/>
      <c r="C37" s="3"/>
    </row>
    <row r="38" spans="2:7" x14ac:dyDescent="0.25">
      <c r="B38" s="3"/>
      <c r="C38" s="3"/>
    </row>
    <row r="39" spans="2:7" x14ac:dyDescent="0.25">
      <c r="B39" s="4"/>
      <c r="C39" s="3"/>
    </row>
    <row r="40" spans="2:7" x14ac:dyDescent="0.25">
      <c r="B40" s="4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3"/>
      <c r="C47" s="3"/>
    </row>
    <row r="48" spans="2:7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3">
    <mergeCell ref="B7:O7"/>
    <mergeCell ref="B22:O22"/>
    <mergeCell ref="E35:E36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1:N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Q275"/>
  <sheetViews>
    <sheetView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20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42370</v>
      </c>
      <c r="D8" s="14">
        <v>42401</v>
      </c>
      <c r="E8" s="14">
        <v>42430</v>
      </c>
      <c r="F8" s="14">
        <v>42461</v>
      </c>
      <c r="G8" s="14">
        <v>42491</v>
      </c>
      <c r="H8" s="14">
        <v>42522</v>
      </c>
      <c r="I8" s="14">
        <v>42552</v>
      </c>
      <c r="J8" s="14">
        <v>42583</v>
      </c>
      <c r="K8" s="14">
        <v>42614</v>
      </c>
      <c r="L8" s="14">
        <v>42644</v>
      </c>
      <c r="M8" s="14">
        <v>42675</v>
      </c>
      <c r="N8" s="14">
        <v>42705</v>
      </c>
      <c r="O8" s="14" t="s">
        <v>3</v>
      </c>
    </row>
    <row r="9" spans="2:15" x14ac:dyDescent="0.25">
      <c r="B9" s="18" t="s">
        <v>16</v>
      </c>
      <c r="C9" s="23">
        <v>1049045.3528799999</v>
      </c>
      <c r="D9" s="19"/>
      <c r="E9" s="19"/>
      <c r="F9" s="19"/>
      <c r="G9" s="19"/>
      <c r="H9" s="19">
        <v>2985144.33</v>
      </c>
      <c r="I9" s="19">
        <v>1990978.0399999998</v>
      </c>
      <c r="J9" s="19">
        <v>5470399.3399999999</v>
      </c>
      <c r="K9" s="19">
        <v>2986177.4299999997</v>
      </c>
      <c r="L9" s="19">
        <v>3981738.8899999997</v>
      </c>
      <c r="M9" s="19">
        <v>3482099.3</v>
      </c>
      <c r="N9" s="19">
        <v>1986444.96</v>
      </c>
      <c r="O9" s="19">
        <f>+SUM(C9:N9)</f>
        <v>23932027.64288</v>
      </c>
    </row>
    <row r="10" spans="2:15" x14ac:dyDescent="0.25">
      <c r="B10" s="18" t="s">
        <v>17</v>
      </c>
      <c r="C10" s="23"/>
      <c r="D10" s="19">
        <v>972907.44999999984</v>
      </c>
      <c r="E10" s="19"/>
      <c r="F10" s="19"/>
      <c r="G10" s="19">
        <v>400000</v>
      </c>
      <c r="H10" s="19"/>
      <c r="I10" s="19"/>
      <c r="J10" s="19"/>
      <c r="K10" s="19"/>
      <c r="L10" s="19"/>
      <c r="M10" s="19"/>
      <c r="N10" s="19"/>
      <c r="O10" s="19">
        <f t="shared" ref="O10:O22" si="0">+SUM(C10:N10)</f>
        <v>1372907.4499999997</v>
      </c>
    </row>
    <row r="11" spans="2:15" x14ac:dyDescent="0.25">
      <c r="B11" s="18" t="s">
        <v>8</v>
      </c>
      <c r="C11" s="23">
        <v>11661637.7916</v>
      </c>
      <c r="D11" s="19">
        <v>9441051</v>
      </c>
      <c r="E11" s="19">
        <v>3802248.5203499999</v>
      </c>
      <c r="F11" s="19">
        <v>140845.071</v>
      </c>
      <c r="G11" s="19">
        <v>4232290.88</v>
      </c>
      <c r="H11" s="19">
        <v>225466.7856</v>
      </c>
      <c r="I11" s="19">
        <v>4983158.6170000006</v>
      </c>
      <c r="J11" s="23">
        <v>7448075.305399999</v>
      </c>
      <c r="K11" s="19">
        <v>8186026.4799999995</v>
      </c>
      <c r="L11" s="19">
        <v>6560940.4609999992</v>
      </c>
      <c r="M11" s="19">
        <v>3674546.3080000002</v>
      </c>
      <c r="N11" s="19">
        <v>645516.02962999989</v>
      </c>
      <c r="O11" s="19">
        <f t="shared" si="0"/>
        <v>61001803.249579988</v>
      </c>
    </row>
    <row r="12" spans="2:15" x14ac:dyDescent="0.25">
      <c r="B12" s="18" t="s">
        <v>0</v>
      </c>
      <c r="C12" s="23">
        <v>945272.43460000004</v>
      </c>
      <c r="D12" s="19">
        <v>89735.516100000008</v>
      </c>
      <c r="E12" s="19">
        <v>48587.832999999999</v>
      </c>
      <c r="F12" s="19">
        <v>299822.91190499999</v>
      </c>
      <c r="G12" s="19">
        <v>313183.13949999999</v>
      </c>
      <c r="H12" s="19">
        <v>102000</v>
      </c>
      <c r="I12" s="19">
        <v>122755.975576</v>
      </c>
      <c r="J12" s="19">
        <v>390400</v>
      </c>
      <c r="K12" s="19">
        <v>940201.01</v>
      </c>
      <c r="L12" s="19"/>
      <c r="M12" s="19">
        <v>18300</v>
      </c>
      <c r="N12" s="19">
        <v>100000</v>
      </c>
      <c r="O12" s="19">
        <f t="shared" si="0"/>
        <v>3370258.8206810001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f t="shared" si="0"/>
        <v>50000</v>
      </c>
    </row>
    <row r="14" spans="2:15" x14ac:dyDescent="0.25">
      <c r="B14" s="18" t="s">
        <v>4</v>
      </c>
      <c r="C14" s="23">
        <v>5746196.8800000008</v>
      </c>
      <c r="D14" s="19">
        <v>1887089.16</v>
      </c>
      <c r="E14" s="19"/>
      <c r="F14" s="19"/>
      <c r="G14" s="19"/>
      <c r="H14" s="19"/>
      <c r="I14" s="19">
        <v>1641045.3325</v>
      </c>
      <c r="J14" s="19">
        <v>6500000</v>
      </c>
      <c r="K14" s="19">
        <v>40000</v>
      </c>
      <c r="L14" s="19">
        <v>1500000</v>
      </c>
      <c r="M14" s="19">
        <v>1500000</v>
      </c>
      <c r="N14" s="19"/>
      <c r="O14" s="19">
        <f t="shared" si="0"/>
        <v>18814331.372500002</v>
      </c>
    </row>
    <row r="15" spans="2:15" x14ac:dyDescent="0.25">
      <c r="B15" s="18" t="s">
        <v>21</v>
      </c>
      <c r="C15" s="23"/>
      <c r="D15" s="19"/>
      <c r="E15" s="19"/>
      <c r="F15" s="19"/>
      <c r="G15" s="19"/>
      <c r="H15" s="19"/>
      <c r="I15" s="19"/>
      <c r="J15" s="19"/>
      <c r="K15" s="19"/>
      <c r="L15" s="19">
        <v>995633.89999999991</v>
      </c>
      <c r="M15" s="19">
        <v>992923.3899999999</v>
      </c>
      <c r="N15" s="19">
        <v>492491.52499999997</v>
      </c>
      <c r="O15" s="19">
        <f t="shared" si="0"/>
        <v>2481048.8149999999</v>
      </c>
    </row>
    <row r="16" spans="2:15" x14ac:dyDescent="0.25">
      <c r="B16" s="18" t="s">
        <v>11</v>
      </c>
      <c r="C16" s="23"/>
      <c r="D16" s="19"/>
      <c r="E16" s="19">
        <v>24999953.800000001</v>
      </c>
      <c r="F16" s="19"/>
      <c r="G16" s="19"/>
      <c r="H16" s="19"/>
      <c r="I16" s="19">
        <v>40000000</v>
      </c>
      <c r="J16" s="19"/>
      <c r="K16" s="19"/>
      <c r="L16" s="19">
        <v>50000000</v>
      </c>
      <c r="M16" s="19">
        <v>81320000</v>
      </c>
      <c r="N16" s="19">
        <v>34622866.5</v>
      </c>
      <c r="O16" s="19">
        <f t="shared" si="0"/>
        <v>230942820.30000001</v>
      </c>
    </row>
    <row r="17" spans="2:17" x14ac:dyDescent="0.25">
      <c r="B17" s="18" t="s">
        <v>22</v>
      </c>
      <c r="C17" s="23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v>200000</v>
      </c>
      <c r="O17" s="19"/>
    </row>
    <row r="18" spans="2:17" x14ac:dyDescent="0.25">
      <c r="B18" s="18" t="s">
        <v>12</v>
      </c>
      <c r="C18" s="23"/>
      <c r="D18" s="19"/>
      <c r="E18" s="19"/>
      <c r="F18" s="19"/>
      <c r="G18" s="19">
        <v>299712.56842799997</v>
      </c>
      <c r="H18" s="19"/>
      <c r="I18" s="19"/>
      <c r="J18" s="19"/>
      <c r="K18" s="19"/>
      <c r="L18" s="19"/>
      <c r="M18" s="19">
        <v>299712.56842799997</v>
      </c>
      <c r="N18" s="19"/>
      <c r="O18" s="19">
        <f t="shared" si="0"/>
        <v>599425.13685599994</v>
      </c>
    </row>
    <row r="19" spans="2:17" x14ac:dyDescent="0.25">
      <c r="B19" s="18" t="s">
        <v>1</v>
      </c>
      <c r="C19" s="23">
        <v>287967.05964599998</v>
      </c>
      <c r="D19" s="19">
        <v>1783919.2187000001</v>
      </c>
      <c r="E19" s="19">
        <v>930401.58841700002</v>
      </c>
      <c r="F19" s="19">
        <v>376801.285072</v>
      </c>
      <c r="G19" s="19">
        <v>1527281.999698</v>
      </c>
      <c r="H19" s="19">
        <v>7657643.3612730009</v>
      </c>
      <c r="I19" s="19">
        <v>3075776.1461579995</v>
      </c>
      <c r="J19" s="19">
        <v>10657313.276273001</v>
      </c>
      <c r="K19" s="19">
        <v>2076557.0546560001</v>
      </c>
      <c r="L19" s="19">
        <v>1227543.75</v>
      </c>
      <c r="M19" s="19">
        <v>1166332.05305</v>
      </c>
      <c r="N19" s="19">
        <v>1817279.3478920001</v>
      </c>
      <c r="O19" s="19">
        <f t="shared" si="0"/>
        <v>32584816.140835002</v>
      </c>
    </row>
    <row r="20" spans="2:17" x14ac:dyDescent="0.25">
      <c r="B20" s="18" t="s">
        <v>10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f t="shared" si="0"/>
        <v>0</v>
      </c>
    </row>
    <row r="21" spans="2:17" x14ac:dyDescent="0.25">
      <c r="B21" s="18" t="s">
        <v>5</v>
      </c>
      <c r="C21" s="23">
        <v>6244947.9745000005</v>
      </c>
      <c r="D21" s="19">
        <v>5099434.1787920007</v>
      </c>
      <c r="E21" s="19">
        <v>4525186.1849999996</v>
      </c>
      <c r="F21" s="19">
        <v>941925.64500000002</v>
      </c>
      <c r="G21" s="19">
        <v>3006006.1970000002</v>
      </c>
      <c r="H21" s="19">
        <v>1772873.9324999999</v>
      </c>
      <c r="I21" s="19">
        <v>500000</v>
      </c>
      <c r="J21" s="19">
        <v>1788508.3219999999</v>
      </c>
      <c r="K21" s="19">
        <v>3083042.16</v>
      </c>
      <c r="L21" s="19">
        <v>3293408.6774999998</v>
      </c>
      <c r="M21" s="19">
        <v>1435000</v>
      </c>
      <c r="N21" s="19">
        <v>3425597.0615999997</v>
      </c>
      <c r="O21" s="19">
        <f t="shared" si="0"/>
        <v>35115930.333892003</v>
      </c>
    </row>
    <row r="22" spans="2:17" x14ac:dyDescent="0.25">
      <c r="B22" s="18" t="s">
        <v>2</v>
      </c>
      <c r="C22" s="23">
        <v>2545252.4012500001</v>
      </c>
      <c r="D22" s="19">
        <v>2815152.9137749998</v>
      </c>
      <c r="E22" s="19">
        <v>692719.15981999994</v>
      </c>
      <c r="F22" s="19">
        <v>166922.50734000001</v>
      </c>
      <c r="G22" s="19">
        <v>1062783.064026</v>
      </c>
      <c r="H22" s="19">
        <v>572331.88800000004</v>
      </c>
      <c r="I22" s="19">
        <v>2437238.2087070001</v>
      </c>
      <c r="J22" s="19">
        <v>5160029.5533039998</v>
      </c>
      <c r="K22" s="19">
        <v>5486423.4768000003</v>
      </c>
      <c r="L22" s="19">
        <v>1543542</v>
      </c>
      <c r="M22" s="19">
        <v>1304893.5655719999</v>
      </c>
      <c r="N22" s="19">
        <v>2789388.4947000006</v>
      </c>
      <c r="O22" s="19">
        <f t="shared" si="0"/>
        <v>26576677.233294003</v>
      </c>
    </row>
    <row r="23" spans="2:17" x14ac:dyDescent="0.25">
      <c r="B23" s="8" t="s">
        <v>3</v>
      </c>
      <c r="C23" s="16">
        <f t="shared" ref="C23:N23" si="1">SUM(C9:C22)</f>
        <v>28480319.894476</v>
      </c>
      <c r="D23" s="16">
        <f t="shared" si="1"/>
        <v>22089289.437367</v>
      </c>
      <c r="E23" s="16">
        <f t="shared" si="1"/>
        <v>34999097.086586997</v>
      </c>
      <c r="F23" s="16">
        <f t="shared" si="1"/>
        <v>1926317.420317</v>
      </c>
      <c r="G23" s="16">
        <f t="shared" si="1"/>
        <v>10841257.848652</v>
      </c>
      <c r="H23" s="16">
        <f t="shared" si="1"/>
        <v>13315460.297373001</v>
      </c>
      <c r="I23" s="16">
        <f t="shared" si="1"/>
        <v>54750952.319940999</v>
      </c>
      <c r="J23" s="16">
        <f t="shared" si="1"/>
        <v>37414725.796976998</v>
      </c>
      <c r="K23" s="16">
        <f t="shared" si="1"/>
        <v>22798427.611455999</v>
      </c>
      <c r="L23" s="16">
        <f t="shared" si="1"/>
        <v>69102807.678499997</v>
      </c>
      <c r="M23" s="16">
        <f t="shared" si="1"/>
        <v>95193807.185049981</v>
      </c>
      <c r="N23" s="16">
        <f t="shared" si="1"/>
        <v>46129583.918821998</v>
      </c>
      <c r="O23" s="16">
        <f>+SUM(C23:N23)</f>
        <v>437042046.49551803</v>
      </c>
    </row>
    <row r="24" spans="2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2:17" ht="15" customHeight="1" x14ac:dyDescent="0.25"/>
    <row r="27" spans="2:17" x14ac:dyDescent="0.25">
      <c r="P27" s="2"/>
      <c r="Q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3:N2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Q275"/>
  <sheetViews>
    <sheetView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23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42736</v>
      </c>
      <c r="D8" s="14">
        <v>42767</v>
      </c>
      <c r="E8" s="14">
        <v>42795</v>
      </c>
      <c r="F8" s="14">
        <v>42826</v>
      </c>
      <c r="G8" s="14">
        <v>42856</v>
      </c>
      <c r="H8" s="14">
        <v>42887</v>
      </c>
      <c r="I8" s="14">
        <v>42917</v>
      </c>
      <c r="J8" s="14">
        <v>42948</v>
      </c>
      <c r="K8" s="14">
        <v>42979</v>
      </c>
      <c r="L8" s="14">
        <v>43009</v>
      </c>
      <c r="M8" s="14">
        <v>43040</v>
      </c>
      <c r="N8" s="14">
        <v>43070</v>
      </c>
      <c r="O8" s="14" t="s">
        <v>3</v>
      </c>
    </row>
    <row r="9" spans="2:15" x14ac:dyDescent="0.25">
      <c r="B9" s="18" t="s">
        <v>16</v>
      </c>
      <c r="C9" s="23">
        <v>1493310.78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f>+SUM(C9:N9)</f>
        <v>1493310.78</v>
      </c>
    </row>
    <row r="10" spans="2:15" x14ac:dyDescent="0.25">
      <c r="B10" s="18" t="s">
        <v>17</v>
      </c>
      <c r="C10" s="23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>
        <v>500000</v>
      </c>
      <c r="O10" s="19">
        <f t="shared" ref="O10:O22" si="0">+SUM(C10:N10)</f>
        <v>500000</v>
      </c>
    </row>
    <row r="11" spans="2:15" x14ac:dyDescent="0.25">
      <c r="B11" s="18" t="s">
        <v>8</v>
      </c>
      <c r="C11" s="23">
        <v>2255433.3360000001</v>
      </c>
      <c r="D11" s="19">
        <v>10531403.919950001</v>
      </c>
      <c r="E11" s="19"/>
      <c r="F11" s="19">
        <v>3754106.8799999999</v>
      </c>
      <c r="G11" s="19">
        <v>2505000</v>
      </c>
      <c r="H11" s="19">
        <v>6218623.2919999994</v>
      </c>
      <c r="I11" s="19">
        <v>2071471.8919759998</v>
      </c>
      <c r="J11" s="23">
        <v>14885152.434720002</v>
      </c>
      <c r="K11" s="19"/>
      <c r="L11" s="19">
        <v>19806489.9135</v>
      </c>
      <c r="M11" s="19">
        <v>6049186.7319999998</v>
      </c>
      <c r="N11" s="19"/>
      <c r="O11" s="19">
        <f t="shared" si="0"/>
        <v>68076868.400145993</v>
      </c>
    </row>
    <row r="12" spans="2:15" x14ac:dyDescent="0.25">
      <c r="B12" s="18" t="s">
        <v>0</v>
      </c>
      <c r="C12" s="23">
        <v>129155.139249</v>
      </c>
      <c r="D12" s="19">
        <v>504974.6446</v>
      </c>
      <c r="E12" s="19"/>
      <c r="F12" s="19">
        <v>250000</v>
      </c>
      <c r="G12" s="19">
        <v>202500</v>
      </c>
      <c r="H12" s="19">
        <v>28000</v>
      </c>
      <c r="I12" s="19">
        <v>62700</v>
      </c>
      <c r="J12" s="19">
        <v>702530.47800000012</v>
      </c>
      <c r="K12" s="19">
        <v>220000</v>
      </c>
      <c r="L12" s="19">
        <v>275000</v>
      </c>
      <c r="M12" s="19">
        <v>77488.522400000002</v>
      </c>
      <c r="N12" s="19">
        <v>450503.85100000002</v>
      </c>
      <c r="O12" s="19">
        <f t="shared" si="0"/>
        <v>2902852.635249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>
        <v>45000</v>
      </c>
      <c r="N13" s="19"/>
      <c r="O13" s="19">
        <f t="shared" si="0"/>
        <v>45000</v>
      </c>
    </row>
    <row r="14" spans="2:15" x14ac:dyDescent="0.25">
      <c r="B14" s="18" t="s">
        <v>4</v>
      </c>
      <c r="C14" s="23"/>
      <c r="D14" s="19"/>
      <c r="E14" s="19"/>
      <c r="F14" s="19"/>
      <c r="G14" s="19"/>
      <c r="H14" s="19"/>
      <c r="I14" s="19"/>
      <c r="J14" s="19"/>
      <c r="K14" s="19">
        <v>40000</v>
      </c>
      <c r="L14" s="19"/>
      <c r="M14" s="19"/>
      <c r="N14" s="19">
        <v>1183224.1439999999</v>
      </c>
      <c r="O14" s="19">
        <f t="shared" si="0"/>
        <v>1223224.1439999999</v>
      </c>
    </row>
    <row r="15" spans="2:15" x14ac:dyDescent="0.25">
      <c r="B15" s="18" t="s">
        <v>21</v>
      </c>
      <c r="C15" s="23">
        <v>1489806.0599999998</v>
      </c>
      <c r="D15" s="19">
        <v>1982211.875</v>
      </c>
      <c r="E15" s="19"/>
      <c r="F15" s="19">
        <v>1986408.0599999998</v>
      </c>
      <c r="G15" s="19">
        <v>3927496.9750000001</v>
      </c>
      <c r="H15" s="19">
        <v>3971093.2049999996</v>
      </c>
      <c r="I15" s="19">
        <v>2481810.8849999998</v>
      </c>
      <c r="J15" s="19">
        <v>3966628.67</v>
      </c>
      <c r="K15" s="19">
        <v>3970417.6899999995</v>
      </c>
      <c r="L15" s="19">
        <v>4952955.3100000005</v>
      </c>
      <c r="M15" s="19">
        <v>4695977.8381749997</v>
      </c>
      <c r="N15" s="19"/>
      <c r="O15" s="19">
        <f t="shared" si="0"/>
        <v>33424806.568174995</v>
      </c>
    </row>
    <row r="16" spans="2:15" x14ac:dyDescent="0.25">
      <c r="B16" s="18" t="s">
        <v>11</v>
      </c>
      <c r="C16" s="23"/>
      <c r="D16" s="19"/>
      <c r="E16" s="19">
        <v>1485689.7250000001</v>
      </c>
      <c r="F16" s="19">
        <v>60167925</v>
      </c>
      <c r="G16" s="19">
        <v>2000000</v>
      </c>
      <c r="H16" s="19">
        <v>18000000</v>
      </c>
      <c r="I16" s="19"/>
      <c r="J16" s="19">
        <v>8500000</v>
      </c>
      <c r="K16" s="19"/>
      <c r="L16" s="19">
        <v>10499999.999999998</v>
      </c>
      <c r="M16" s="19">
        <v>12909966.199999999</v>
      </c>
      <c r="N16" s="19">
        <v>80141000</v>
      </c>
      <c r="O16" s="19">
        <f t="shared" si="0"/>
        <v>193704580.92500001</v>
      </c>
    </row>
    <row r="17" spans="2:17" x14ac:dyDescent="0.25">
      <c r="B17" s="18" t="s">
        <v>22</v>
      </c>
      <c r="C17" s="23"/>
      <c r="D17" s="19"/>
      <c r="E17" s="19">
        <v>100000</v>
      </c>
      <c r="F17" s="19"/>
      <c r="G17" s="19"/>
      <c r="H17" s="19"/>
      <c r="I17" s="19"/>
      <c r="J17" s="19"/>
      <c r="K17" s="19"/>
      <c r="L17" s="19"/>
      <c r="M17" s="19">
        <v>100717.70591999999</v>
      </c>
      <c r="N17" s="19"/>
      <c r="O17" s="19"/>
    </row>
    <row r="18" spans="2:17" x14ac:dyDescent="0.25">
      <c r="B18" s="18" t="s">
        <v>12</v>
      </c>
      <c r="C18" s="23"/>
      <c r="D18" s="19"/>
      <c r="E18" s="19"/>
      <c r="F18" s="19"/>
      <c r="G18" s="19">
        <v>299686.86038199998</v>
      </c>
      <c r="H18" s="19"/>
      <c r="I18" s="19"/>
      <c r="J18" s="19"/>
      <c r="K18" s="19"/>
      <c r="L18" s="19"/>
      <c r="M18" s="19">
        <v>307770.06674400001</v>
      </c>
      <c r="N18" s="19"/>
      <c r="O18" s="19">
        <f t="shared" si="0"/>
        <v>607456.92712599994</v>
      </c>
    </row>
    <row r="19" spans="2:17" x14ac:dyDescent="0.25">
      <c r="B19" s="18" t="s">
        <v>1</v>
      </c>
      <c r="C19" s="23">
        <v>426331.2573</v>
      </c>
      <c r="D19" s="19">
        <v>1776025.5104</v>
      </c>
      <c r="E19" s="19">
        <v>1294399.5</v>
      </c>
      <c r="F19" s="19">
        <v>995700</v>
      </c>
      <c r="G19" s="19">
        <v>1432941.0987439998</v>
      </c>
      <c r="H19" s="19">
        <v>2015100</v>
      </c>
      <c r="I19" s="19">
        <v>1399548.5854</v>
      </c>
      <c r="J19" s="19">
        <v>2560536.3859999995</v>
      </c>
      <c r="K19" s="19">
        <v>2915946.3987400001</v>
      </c>
      <c r="L19" s="19">
        <v>5368872.4092799993</v>
      </c>
      <c r="M19" s="19">
        <v>3334768.9124200004</v>
      </c>
      <c r="N19" s="19">
        <v>1095479.88989</v>
      </c>
      <c r="O19" s="19">
        <f t="shared" si="0"/>
        <v>24615649.948174</v>
      </c>
    </row>
    <row r="20" spans="2:17" x14ac:dyDescent="0.25">
      <c r="B20" s="18" t="s">
        <v>10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f t="shared" si="0"/>
        <v>0</v>
      </c>
    </row>
    <row r="21" spans="2:17" x14ac:dyDescent="0.25">
      <c r="B21" s="18" t="s">
        <v>5</v>
      </c>
      <c r="C21" s="23">
        <v>2639489.0699999998</v>
      </c>
      <c r="D21" s="19">
        <v>2168940.7999999998</v>
      </c>
      <c r="E21" s="19">
        <v>6887105.6402810011</v>
      </c>
      <c r="F21" s="19">
        <v>693457.94400000002</v>
      </c>
      <c r="G21" s="19">
        <v>6692150</v>
      </c>
      <c r="H21" s="19">
        <v>4467374.6550000003</v>
      </c>
      <c r="I21" s="19">
        <v>9801913.7379999999</v>
      </c>
      <c r="J21" s="19">
        <v>3759667.7654999997</v>
      </c>
      <c r="K21" s="19">
        <v>2789493.8635</v>
      </c>
      <c r="L21" s="19">
        <v>4551458.4024</v>
      </c>
      <c r="M21" s="19">
        <v>5041883.5939999996</v>
      </c>
      <c r="N21" s="19">
        <v>4125388.2300000004</v>
      </c>
      <c r="O21" s="19">
        <f t="shared" si="0"/>
        <v>53618323.702681005</v>
      </c>
    </row>
    <row r="22" spans="2:17" x14ac:dyDescent="0.25">
      <c r="B22" s="18" t="s">
        <v>2</v>
      </c>
      <c r="C22" s="23">
        <v>2130193.6749999998</v>
      </c>
      <c r="D22" s="19">
        <v>2365162.1882499997</v>
      </c>
      <c r="E22" s="19">
        <v>3651730.5</v>
      </c>
      <c r="F22" s="19">
        <v>10979433.49</v>
      </c>
      <c r="G22" s="19">
        <v>20418478.570873998</v>
      </c>
      <c r="H22" s="19">
        <v>11977749.309999999</v>
      </c>
      <c r="I22" s="19">
        <v>22048285.425000001</v>
      </c>
      <c r="J22" s="19">
        <v>15382619.162999999</v>
      </c>
      <c r="K22" s="19">
        <v>4154502.8342499998</v>
      </c>
      <c r="L22" s="19">
        <v>9803984.0704500005</v>
      </c>
      <c r="M22" s="19">
        <v>4683713.6127439989</v>
      </c>
      <c r="N22" s="19">
        <v>853717.42674999998</v>
      </c>
      <c r="O22" s="19">
        <f t="shared" si="0"/>
        <v>108449570.26631802</v>
      </c>
    </row>
    <row r="23" spans="2:17" x14ac:dyDescent="0.25">
      <c r="B23" s="8" t="s">
        <v>3</v>
      </c>
      <c r="C23" s="16">
        <f t="shared" ref="C23:N23" si="1">SUM(C9:C22)</f>
        <v>10563719.317548998</v>
      </c>
      <c r="D23" s="16">
        <f t="shared" si="1"/>
        <v>19328718.938200004</v>
      </c>
      <c r="E23" s="16">
        <f t="shared" si="1"/>
        <v>13418925.365281001</v>
      </c>
      <c r="F23" s="16">
        <f t="shared" si="1"/>
        <v>78827031.373999998</v>
      </c>
      <c r="G23" s="16">
        <f t="shared" si="1"/>
        <v>37478253.504999995</v>
      </c>
      <c r="H23" s="16">
        <f t="shared" si="1"/>
        <v>46677940.461999997</v>
      </c>
      <c r="I23" s="16">
        <f t="shared" si="1"/>
        <v>37865730.525376</v>
      </c>
      <c r="J23" s="16">
        <f t="shared" si="1"/>
        <v>49757134.897220001</v>
      </c>
      <c r="K23" s="16">
        <f t="shared" si="1"/>
        <v>14090360.786489999</v>
      </c>
      <c r="L23" s="16">
        <f t="shared" si="1"/>
        <v>55258760.105630003</v>
      </c>
      <c r="M23" s="16">
        <f t="shared" si="1"/>
        <v>37246473.184402995</v>
      </c>
      <c r="N23" s="16">
        <f t="shared" si="1"/>
        <v>88349313.541640013</v>
      </c>
      <c r="O23" s="16">
        <f>+SUM(C23:N23)</f>
        <v>488862362.00278902</v>
      </c>
    </row>
    <row r="24" spans="2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2:17" ht="15" customHeight="1" x14ac:dyDescent="0.25"/>
    <row r="27" spans="2:17" x14ac:dyDescent="0.25">
      <c r="P27" s="2"/>
      <c r="Q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3:I23 J23:N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Q275"/>
  <sheetViews>
    <sheetView zoomScale="90" zoomScaleNormal="90" workbookViewId="0">
      <selection sqref="A1:XFD1048576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7" width="14.7109375" style="1" customWidth="1"/>
    <col min="8" max="8" width="15.85546875" style="1" bestFit="1" customWidth="1"/>
    <col min="9" max="13" width="14.7109375" style="1" customWidth="1"/>
    <col min="14" max="14" width="15.7109375" style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1" t="s">
        <v>24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7" x14ac:dyDescent="0.25">
      <c r="B8" s="13" t="s">
        <v>7</v>
      </c>
      <c r="C8" s="14">
        <v>43101</v>
      </c>
      <c r="D8" s="14">
        <v>43132</v>
      </c>
      <c r="E8" s="14">
        <v>43160</v>
      </c>
      <c r="F8" s="14">
        <v>43191</v>
      </c>
      <c r="G8" s="14">
        <v>43221</v>
      </c>
      <c r="H8" s="14">
        <v>43252</v>
      </c>
      <c r="I8" s="14">
        <v>43282</v>
      </c>
      <c r="J8" s="14">
        <v>43313</v>
      </c>
      <c r="K8" s="14">
        <v>43344</v>
      </c>
      <c r="L8" s="14">
        <v>43374</v>
      </c>
      <c r="M8" s="14">
        <v>43405</v>
      </c>
      <c r="N8" s="14">
        <v>43435</v>
      </c>
      <c r="O8" s="14" t="s">
        <v>3</v>
      </c>
    </row>
    <row r="9" spans="1:17" x14ac:dyDescent="0.25">
      <c r="B9" s="18" t="s">
        <v>16</v>
      </c>
      <c r="C9" s="23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f>+SUM(C9:N9)</f>
        <v>0</v>
      </c>
      <c r="P9" s="25"/>
      <c r="Q9" s="2"/>
    </row>
    <row r="10" spans="1:17" x14ac:dyDescent="0.25">
      <c r="A10" s="24"/>
      <c r="B10" s="28" t="s">
        <v>17</v>
      </c>
      <c r="C10" s="23"/>
      <c r="D10" s="19"/>
      <c r="E10" s="19"/>
      <c r="F10" s="19"/>
      <c r="G10" s="19">
        <v>415800</v>
      </c>
      <c r="H10" s="19"/>
      <c r="I10" s="19"/>
      <c r="J10" s="19">
        <v>948779.11</v>
      </c>
      <c r="K10" s="19"/>
      <c r="L10" s="19">
        <v>500000</v>
      </c>
      <c r="M10" s="19"/>
      <c r="N10" s="19"/>
      <c r="O10" s="19">
        <f t="shared" ref="O10:O21" si="0">+SUM(C10:N10)</f>
        <v>1864579.1099999999</v>
      </c>
      <c r="P10" s="26"/>
      <c r="Q10" s="21"/>
    </row>
    <row r="11" spans="1:17" x14ac:dyDescent="0.25">
      <c r="A11" s="30"/>
      <c r="B11" s="28" t="s">
        <v>8</v>
      </c>
      <c r="C11" s="23">
        <v>16356151.889899999</v>
      </c>
      <c r="D11" s="19">
        <v>3240044.62</v>
      </c>
      <c r="E11" s="19">
        <v>2510000</v>
      </c>
      <c r="F11" s="19"/>
      <c r="G11" s="19">
        <v>1800000</v>
      </c>
      <c r="H11" s="19">
        <v>9611640.0925999992</v>
      </c>
      <c r="I11" s="19">
        <v>4861429.97</v>
      </c>
      <c r="J11" s="19">
        <v>1800018.3884120001</v>
      </c>
      <c r="K11" s="19">
        <v>2065726.801</v>
      </c>
      <c r="L11" s="19">
        <v>2924858.77</v>
      </c>
      <c r="M11" s="19">
        <v>3055959.2749999999</v>
      </c>
      <c r="N11" s="19">
        <v>4456144.0949999997</v>
      </c>
      <c r="O11" s="19">
        <f t="shared" si="0"/>
        <v>52681973.901911996</v>
      </c>
      <c r="P11" s="26"/>
      <c r="Q11" s="21"/>
    </row>
    <row r="12" spans="1:17" x14ac:dyDescent="0.25">
      <c r="A12" s="30"/>
      <c r="B12" s="28" t="s">
        <v>0</v>
      </c>
      <c r="C12" s="23">
        <v>111888.1116</v>
      </c>
      <c r="D12" s="19">
        <v>120000</v>
      </c>
      <c r="E12" s="19"/>
      <c r="F12" s="19"/>
      <c r="G12" s="19">
        <v>400000</v>
      </c>
      <c r="H12" s="19"/>
      <c r="I12" s="19">
        <v>100000</v>
      </c>
      <c r="J12" s="19">
        <v>200000</v>
      </c>
      <c r="K12" s="19">
        <v>210000</v>
      </c>
      <c r="L12" s="19">
        <v>145265.84650000001</v>
      </c>
      <c r="M12" s="19"/>
      <c r="N12" s="19">
        <v>112759.31940000001</v>
      </c>
      <c r="O12" s="19">
        <f t="shared" si="0"/>
        <v>1399913.2774999999</v>
      </c>
      <c r="P12" s="26"/>
      <c r="Q12" s="21"/>
    </row>
    <row r="13" spans="1:17" x14ac:dyDescent="0.25">
      <c r="A13" s="30"/>
      <c r="B13" s="28" t="s">
        <v>9</v>
      </c>
      <c r="C13" s="23"/>
      <c r="D13" s="19"/>
      <c r="E13" s="19"/>
      <c r="F13" s="19"/>
      <c r="G13" s="19"/>
      <c r="H13" s="19"/>
      <c r="I13" s="19"/>
      <c r="K13" s="19"/>
      <c r="L13" s="19">
        <v>499058.38269999996</v>
      </c>
      <c r="M13" s="19"/>
      <c r="N13" s="19"/>
      <c r="O13" s="19">
        <f t="shared" si="0"/>
        <v>499058.38269999996</v>
      </c>
      <c r="P13" s="26"/>
      <c r="Q13" s="21"/>
    </row>
    <row r="14" spans="1:17" x14ac:dyDescent="0.25">
      <c r="A14" s="30"/>
      <c r="B14" s="28" t="s">
        <v>4</v>
      </c>
      <c r="C14" s="23"/>
      <c r="D14" s="19"/>
      <c r="E14" s="19"/>
      <c r="F14" s="19"/>
      <c r="G14" s="19">
        <v>1480499.9999999998</v>
      </c>
      <c r="H14" s="19">
        <v>24999999.999999996</v>
      </c>
      <c r="I14" s="19">
        <v>8000000</v>
      </c>
      <c r="J14" s="19"/>
      <c r="K14" s="19"/>
      <c r="L14" s="19">
        <v>56506.338599999995</v>
      </c>
      <c r="M14" s="19"/>
      <c r="N14" s="19"/>
      <c r="O14" s="19">
        <f t="shared" si="0"/>
        <v>34537006.338600002</v>
      </c>
      <c r="P14" s="26"/>
      <c r="Q14" s="21"/>
    </row>
    <row r="15" spans="1:17" x14ac:dyDescent="0.25">
      <c r="A15" s="30"/>
      <c r="B15" s="28" t="s">
        <v>21</v>
      </c>
      <c r="C15" s="23">
        <v>3970043.165</v>
      </c>
      <c r="D15" s="19">
        <v>5554998.9569999995</v>
      </c>
      <c r="E15" s="19">
        <v>4293962.3600000003</v>
      </c>
      <c r="F15" s="19">
        <v>6850241.2149999999</v>
      </c>
      <c r="G15" s="19">
        <v>4815479.4543500002</v>
      </c>
      <c r="H15" s="19">
        <v>2060658.7384200003</v>
      </c>
      <c r="I15" s="19">
        <v>2546328.7749999999</v>
      </c>
      <c r="J15" s="19">
        <v>1092988.94</v>
      </c>
      <c r="K15" s="19">
        <v>2277812.3650000002</v>
      </c>
      <c r="L15" s="19">
        <v>3675000</v>
      </c>
      <c r="M15" s="19">
        <v>1049455.51</v>
      </c>
      <c r="N15" s="19">
        <v>2881710.8249999997</v>
      </c>
      <c r="O15" s="19">
        <f t="shared" si="0"/>
        <v>41068680.30477</v>
      </c>
      <c r="P15" s="26"/>
      <c r="Q15" s="21"/>
    </row>
    <row r="16" spans="1:17" x14ac:dyDescent="0.25">
      <c r="A16" s="30"/>
      <c r="B16" s="28" t="s">
        <v>11</v>
      </c>
      <c r="C16" s="23">
        <v>20000000</v>
      </c>
      <c r="D16" s="19">
        <v>1858400</v>
      </c>
      <c r="E16" s="19"/>
      <c r="F16" s="19"/>
      <c r="G16" s="19"/>
      <c r="H16" s="19"/>
      <c r="I16" s="19">
        <v>43806480</v>
      </c>
      <c r="J16" s="19">
        <v>4500000</v>
      </c>
      <c r="K16" s="19"/>
      <c r="L16" s="19">
        <v>26090000</v>
      </c>
      <c r="M16" s="19">
        <v>6633213</v>
      </c>
      <c r="N16" s="19">
        <v>395000</v>
      </c>
      <c r="O16" s="19">
        <f t="shared" si="0"/>
        <v>103283093</v>
      </c>
      <c r="P16" s="26"/>
      <c r="Q16" s="21"/>
    </row>
    <row r="17" spans="1:17" x14ac:dyDescent="0.25">
      <c r="A17" s="30"/>
      <c r="B17" s="28" t="s">
        <v>22</v>
      </c>
      <c r="C17" s="23"/>
      <c r="D17" s="19"/>
      <c r="E17" s="19"/>
      <c r="F17" s="19"/>
      <c r="G17" s="19">
        <v>300285.24644999998</v>
      </c>
      <c r="H17" s="19"/>
      <c r="I17" s="19"/>
      <c r="J17" s="19"/>
      <c r="K17" s="19"/>
      <c r="L17" s="19"/>
      <c r="M17" s="19">
        <v>101826.6354</v>
      </c>
      <c r="N17" s="19"/>
      <c r="O17" s="19"/>
      <c r="P17" s="26"/>
      <c r="Q17" s="21"/>
    </row>
    <row r="18" spans="1:17" x14ac:dyDescent="0.25">
      <c r="A18" s="30"/>
      <c r="B18" s="28" t="s">
        <v>12</v>
      </c>
      <c r="C18" s="23"/>
      <c r="D18" s="19"/>
      <c r="E18" s="19"/>
      <c r="F18" s="19"/>
      <c r="G18" s="19"/>
      <c r="H18" s="19"/>
      <c r="I18" s="19"/>
      <c r="J18" s="19">
        <v>950000</v>
      </c>
      <c r="K18" s="19">
        <v>1250000</v>
      </c>
      <c r="L18" s="19"/>
      <c r="M18" s="19"/>
      <c r="N18" s="19"/>
      <c r="O18" s="19">
        <f t="shared" si="0"/>
        <v>2200000</v>
      </c>
      <c r="P18" s="26"/>
      <c r="Q18" s="21"/>
    </row>
    <row r="19" spans="1:17" x14ac:dyDescent="0.25">
      <c r="A19" s="30"/>
      <c r="B19" s="28" t="s">
        <v>1</v>
      </c>
      <c r="C19" s="23">
        <v>1746537.7005100001</v>
      </c>
      <c r="D19" s="19">
        <v>1903506.3075100002</v>
      </c>
      <c r="E19" s="19">
        <v>4027580.1184399999</v>
      </c>
      <c r="F19" s="19">
        <v>1130000</v>
      </c>
      <c r="G19" s="19">
        <v>1001000</v>
      </c>
      <c r="H19" s="19">
        <v>1041248.6705</v>
      </c>
      <c r="I19" s="19">
        <v>1553335.68</v>
      </c>
      <c r="J19" s="19">
        <v>1373128.3319999999</v>
      </c>
      <c r="K19" s="19">
        <v>2253597.4339000001</v>
      </c>
      <c r="L19" s="19">
        <v>1493670.8924</v>
      </c>
      <c r="M19" s="19">
        <v>2642890.3225999996</v>
      </c>
      <c r="N19" s="19">
        <v>804118.43455999997</v>
      </c>
      <c r="O19" s="19">
        <f t="shared" si="0"/>
        <v>20970613.892420001</v>
      </c>
      <c r="P19" s="26"/>
      <c r="Q19" s="21"/>
    </row>
    <row r="20" spans="1:17" x14ac:dyDescent="0.25">
      <c r="A20" s="30"/>
      <c r="B20" s="28" t="s">
        <v>10</v>
      </c>
      <c r="C20" s="23"/>
      <c r="D20" s="19"/>
      <c r="E20" s="19"/>
      <c r="F20" s="19"/>
      <c r="G20" s="19"/>
      <c r="H20" s="19">
        <v>6531745.8640000001</v>
      </c>
      <c r="I20" s="19">
        <v>5097833.3880000003</v>
      </c>
      <c r="K20" s="19"/>
      <c r="M20" s="27"/>
      <c r="O20" s="19">
        <f t="shared" si="0"/>
        <v>11629579.252</v>
      </c>
      <c r="P20" s="26"/>
      <c r="Q20" s="21"/>
    </row>
    <row r="21" spans="1:17" x14ac:dyDescent="0.25">
      <c r="A21" s="30"/>
      <c r="B21" s="28" t="s">
        <v>5</v>
      </c>
      <c r="C21" s="23">
        <v>4650165.5630000001</v>
      </c>
      <c r="D21" s="19">
        <v>1892863.946</v>
      </c>
      <c r="E21" s="19">
        <v>8361052.8215000005</v>
      </c>
      <c r="F21" s="19">
        <v>500000</v>
      </c>
      <c r="G21" s="19"/>
      <c r="H21" s="19"/>
      <c r="I21" s="19"/>
      <c r="J21" s="19">
        <v>5749819.7088199984</v>
      </c>
      <c r="K21" s="19">
        <v>3673800.6479999996</v>
      </c>
      <c r="L21" s="19">
        <v>2039210.0730000001</v>
      </c>
      <c r="M21" s="19">
        <v>6014809.6600000001</v>
      </c>
      <c r="N21" s="19">
        <v>6590770.3499999996</v>
      </c>
      <c r="O21" s="19">
        <f t="shared" si="0"/>
        <v>39472492.770319998</v>
      </c>
      <c r="P21" s="26"/>
      <c r="Q21" s="21"/>
    </row>
    <row r="22" spans="1:17" x14ac:dyDescent="0.25">
      <c r="A22" s="29"/>
      <c r="B22" s="28" t="s">
        <v>2</v>
      </c>
      <c r="C22" s="23">
        <v>43466884.042699993</v>
      </c>
      <c r="D22" s="19">
        <v>14536854.351839999</v>
      </c>
      <c r="E22" s="19">
        <v>4584335.3486500001</v>
      </c>
      <c r="F22" s="19"/>
      <c r="G22" s="19">
        <v>25963875.874000002</v>
      </c>
      <c r="H22" s="19">
        <v>17564734.473500002</v>
      </c>
      <c r="I22" s="19">
        <v>3987816.8685500007</v>
      </c>
      <c r="J22" s="19">
        <v>11898925.779999999</v>
      </c>
      <c r="K22" s="19">
        <v>2187635.8742999998</v>
      </c>
      <c r="L22" s="19">
        <v>6205759.36895</v>
      </c>
      <c r="M22" s="19">
        <v>1366982.8960599999</v>
      </c>
      <c r="N22" s="19">
        <v>4127234.6072479999</v>
      </c>
      <c r="O22" s="19">
        <f>+SUM(C22:N22)</f>
        <v>135891039.485798</v>
      </c>
    </row>
    <row r="23" spans="1:17" x14ac:dyDescent="0.25">
      <c r="B23" s="8" t="s">
        <v>3</v>
      </c>
      <c r="C23" s="16">
        <f t="shared" ref="C23:K23" si="1">SUM(C9:C22)</f>
        <v>90301670.472709998</v>
      </c>
      <c r="D23" s="16">
        <f t="shared" si="1"/>
        <v>29106668.182349999</v>
      </c>
      <c r="E23" s="16">
        <f t="shared" si="1"/>
        <v>23776930.648590002</v>
      </c>
      <c r="F23" s="16">
        <f t="shared" si="1"/>
        <v>8480241.2149999999</v>
      </c>
      <c r="G23" s="16">
        <f t="shared" si="1"/>
        <v>36176940.5748</v>
      </c>
      <c r="H23" s="16">
        <f>SUM(H9:H22)</f>
        <v>61810027.839019999</v>
      </c>
      <c r="I23" s="16">
        <f>SUM(I9:I22)</f>
        <v>69953224.681549996</v>
      </c>
      <c r="J23" s="16">
        <f>SUM(J9:J22)</f>
        <v>28513660.259232</v>
      </c>
      <c r="K23" s="16">
        <f t="shared" si="1"/>
        <v>13918573.122199999</v>
      </c>
      <c r="L23" s="16">
        <f>SUM(L9:L22)</f>
        <v>43629329.672149993</v>
      </c>
      <c r="M23" s="16">
        <f>SUM(M9:M22)</f>
        <v>20865137.299059998</v>
      </c>
      <c r="N23" s="16">
        <f>SUM(N9:N22)</f>
        <v>19367737.631207999</v>
      </c>
      <c r="O23" s="16">
        <f>+SUM(C23:N23)</f>
        <v>445900141.59786999</v>
      </c>
    </row>
    <row r="24" spans="1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7" ht="15" customHeight="1" x14ac:dyDescent="0.25"/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Q275"/>
  <sheetViews>
    <sheetView topLeftCell="A5" zoomScale="90" zoomScaleNormal="90" workbookViewId="0">
      <selection activeCell="A5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6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7.5703125" style="1" bestFit="1" customWidth="1"/>
    <col min="12" max="12" width="18.5703125" style="1" bestFit="1" customWidth="1"/>
    <col min="13" max="13" width="17" style="1" bestFit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43466</v>
      </c>
      <c r="D8" s="31">
        <v>43497</v>
      </c>
      <c r="E8" s="31">
        <v>43525</v>
      </c>
      <c r="F8" s="31">
        <v>43556</v>
      </c>
      <c r="G8" s="31">
        <v>43586</v>
      </c>
      <c r="H8" s="32">
        <v>43617</v>
      </c>
      <c r="I8" s="33">
        <v>43647</v>
      </c>
      <c r="J8" s="34">
        <v>43678</v>
      </c>
      <c r="K8" s="31">
        <v>43709</v>
      </c>
      <c r="L8" s="31">
        <v>43739</v>
      </c>
      <c r="M8" s="31">
        <v>43770</v>
      </c>
      <c r="N8" s="31">
        <v>43800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6"/>
      <c r="L9" s="36"/>
      <c r="M9" s="36"/>
      <c r="N9" s="37"/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9">
        <v>500000</v>
      </c>
      <c r="I10" s="35">
        <v>0</v>
      </c>
      <c r="J10" s="35">
        <v>0</v>
      </c>
      <c r="K10" s="36"/>
      <c r="L10" s="36"/>
      <c r="M10" s="36"/>
      <c r="N10" s="37">
        <v>154800</v>
      </c>
      <c r="O10" s="36">
        <f t="shared" ref="O10:O18" si="0">+SUM(C10:N10)</f>
        <v>654800</v>
      </c>
      <c r="P10" s="26"/>
      <c r="Q10" s="21"/>
    </row>
    <row r="11" spans="1:17" x14ac:dyDescent="0.25">
      <c r="A11" s="44"/>
      <c r="B11" s="45" t="s">
        <v>8</v>
      </c>
      <c r="C11" s="35">
        <v>19853371.55525</v>
      </c>
      <c r="D11" s="36">
        <v>10599214.1336</v>
      </c>
      <c r="E11" s="36">
        <v>5646840.0355000002</v>
      </c>
      <c r="F11" s="39">
        <v>5000000</v>
      </c>
      <c r="G11" s="36">
        <v>1935000</v>
      </c>
      <c r="H11" s="39">
        <v>16905371.0416</v>
      </c>
      <c r="I11" s="36">
        <v>6368194.2740000002</v>
      </c>
      <c r="J11" s="41">
        <v>9324806.4877300002</v>
      </c>
      <c r="K11" s="36">
        <v>17356099.039999999</v>
      </c>
      <c r="L11" s="36">
        <v>4940617.5520000001</v>
      </c>
      <c r="M11" s="36">
        <v>17786741.336999997</v>
      </c>
      <c r="N11" s="37">
        <v>3369887.483</v>
      </c>
      <c r="O11" s="36">
        <f t="shared" si="0"/>
        <v>119086142.93968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0</v>
      </c>
      <c r="E12" s="36">
        <v>320000</v>
      </c>
      <c r="F12" s="39">
        <v>100000</v>
      </c>
      <c r="G12" s="35">
        <v>0</v>
      </c>
      <c r="H12" s="39">
        <v>103000</v>
      </c>
      <c r="I12" s="36">
        <v>222871.52499999999</v>
      </c>
      <c r="J12" s="41">
        <v>50000</v>
      </c>
      <c r="K12" s="36">
        <v>85000</v>
      </c>
      <c r="L12" s="36">
        <v>249662.46584999998</v>
      </c>
      <c r="M12" s="36">
        <v>138069.19475000002</v>
      </c>
      <c r="N12" s="37">
        <v>164969.77639999997</v>
      </c>
      <c r="O12" s="36">
        <f t="shared" si="0"/>
        <v>1433572.9619999998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6">
        <v>313000</v>
      </c>
      <c r="H13" s="39">
        <v>350000</v>
      </c>
      <c r="I13" s="35">
        <v>0</v>
      </c>
      <c r="J13" s="35">
        <v>0</v>
      </c>
      <c r="K13" s="27"/>
      <c r="L13" s="27"/>
      <c r="M13" s="36">
        <v>476253.47499999998</v>
      </c>
      <c r="O13" s="36">
        <f t="shared" si="0"/>
        <v>1139253.4750000001</v>
      </c>
      <c r="P13" s="26"/>
      <c r="Q13" s="21"/>
    </row>
    <row r="14" spans="1:17" x14ac:dyDescent="0.25">
      <c r="A14" s="44"/>
      <c r="B14" s="45" t="s">
        <v>4</v>
      </c>
      <c r="C14" s="35">
        <v>4216608.79</v>
      </c>
      <c r="D14" s="36">
        <v>2908262.9119999995</v>
      </c>
      <c r="E14" s="36">
        <v>2500000</v>
      </c>
      <c r="F14" s="35">
        <v>0</v>
      </c>
      <c r="G14" s="36">
        <v>2000000</v>
      </c>
      <c r="H14" s="39">
        <v>2000000</v>
      </c>
      <c r="I14" s="36">
        <v>3445780.6545000002</v>
      </c>
      <c r="J14" s="41">
        <v>4251923.8650000002</v>
      </c>
      <c r="K14" s="27"/>
      <c r="L14" s="27"/>
      <c r="M14" s="36">
        <v>3980000</v>
      </c>
      <c r="N14" s="37">
        <v>11198347.7951</v>
      </c>
      <c r="O14" s="36">
        <f t="shared" si="0"/>
        <v>36500924.016599998</v>
      </c>
      <c r="P14" s="26"/>
      <c r="Q14" s="21"/>
    </row>
    <row r="15" spans="1:17" x14ac:dyDescent="0.25">
      <c r="A15" s="44"/>
      <c r="B15" s="45" t="s">
        <v>21</v>
      </c>
      <c r="C15" s="35">
        <v>2110103.8450000002</v>
      </c>
      <c r="D15" s="36">
        <v>1767365.3029999998</v>
      </c>
      <c r="E15" s="36">
        <v>5100000</v>
      </c>
      <c r="F15" s="39">
        <v>2753738.08</v>
      </c>
      <c r="G15" s="36">
        <v>5124641.42</v>
      </c>
      <c r="H15" s="39">
        <v>2110725.0700000003</v>
      </c>
      <c r="I15" s="36">
        <v>4088960.0250000004</v>
      </c>
      <c r="J15" s="41">
        <v>670000</v>
      </c>
      <c r="K15" s="36">
        <v>5013596.3975</v>
      </c>
      <c r="L15" s="36">
        <v>5312000</v>
      </c>
      <c r="M15" s="36">
        <v>5543544.9199999999</v>
      </c>
      <c r="N15" s="37">
        <v>3386443.2850000001</v>
      </c>
      <c r="O15" s="36">
        <f t="shared" si="0"/>
        <v>42981118.345500007</v>
      </c>
      <c r="P15" s="26"/>
      <c r="Q15" s="21"/>
    </row>
    <row r="16" spans="1:17" x14ac:dyDescent="0.25">
      <c r="A16" s="44"/>
      <c r="B16" s="45" t="s">
        <v>11</v>
      </c>
      <c r="C16" s="35">
        <v>29000000</v>
      </c>
      <c r="D16" s="35">
        <v>0</v>
      </c>
      <c r="E16" s="36">
        <v>49680000</v>
      </c>
      <c r="F16" s="39">
        <v>24500000</v>
      </c>
      <c r="G16" s="36">
        <v>5000000</v>
      </c>
      <c r="H16" s="39">
        <v>42500000</v>
      </c>
      <c r="I16" s="36">
        <v>25755000</v>
      </c>
      <c r="J16" s="41">
        <v>52000000</v>
      </c>
      <c r="K16" s="36">
        <v>17500000</v>
      </c>
      <c r="L16" s="36">
        <v>45000000</v>
      </c>
      <c r="M16" s="27"/>
      <c r="N16" s="37">
        <v>41900000</v>
      </c>
      <c r="O16" s="36">
        <f t="shared" si="0"/>
        <v>332835000</v>
      </c>
      <c r="P16" s="26"/>
      <c r="Q16" s="21"/>
    </row>
    <row r="17" spans="1:17" x14ac:dyDescent="0.25">
      <c r="A17" s="44"/>
      <c r="B17" s="45" t="s">
        <v>22</v>
      </c>
      <c r="C17" s="35">
        <v>93709.734000000011</v>
      </c>
      <c r="D17" s="35">
        <v>0</v>
      </c>
      <c r="E17" s="36">
        <v>25000</v>
      </c>
      <c r="F17" s="35">
        <v>0</v>
      </c>
      <c r="G17" s="36">
        <v>77651.313599999994</v>
      </c>
      <c r="H17" s="39">
        <v>72558.685599999997</v>
      </c>
      <c r="I17" s="36">
        <v>141345.18</v>
      </c>
      <c r="J17" s="35">
        <v>0</v>
      </c>
      <c r="K17" s="27"/>
      <c r="L17" s="36">
        <v>49079.754499999995</v>
      </c>
      <c r="M17" s="36">
        <v>112147.70019999999</v>
      </c>
      <c r="O17" s="36"/>
      <c r="P17" s="26"/>
      <c r="Q17" s="21"/>
    </row>
    <row r="18" spans="1:17" x14ac:dyDescent="0.25">
      <c r="A18" s="44"/>
      <c r="B18" s="45" t="s">
        <v>12</v>
      </c>
      <c r="C18" s="35">
        <v>0</v>
      </c>
      <c r="D18" s="35">
        <v>0</v>
      </c>
      <c r="E18" s="35">
        <v>0</v>
      </c>
      <c r="F18" s="39">
        <v>4800000</v>
      </c>
      <c r="G18" s="35">
        <v>0</v>
      </c>
      <c r="H18" s="35">
        <v>0</v>
      </c>
      <c r="I18" s="36">
        <v>3000000</v>
      </c>
      <c r="J18" s="35">
        <v>0</v>
      </c>
      <c r="K18" s="36">
        <v>663367.37599999993</v>
      </c>
      <c r="L18" s="27"/>
      <c r="M18" s="36">
        <v>3400821.2790999999</v>
      </c>
      <c r="O18" s="36">
        <f t="shared" si="0"/>
        <v>11864188.655099999</v>
      </c>
      <c r="P18" s="26"/>
      <c r="Q18" s="21"/>
    </row>
    <row r="19" spans="1:17" x14ac:dyDescent="0.25">
      <c r="A19" s="20"/>
      <c r="B19" s="45" t="s">
        <v>1</v>
      </c>
      <c r="C19" s="35">
        <v>507777.82937999995</v>
      </c>
      <c r="D19" s="36">
        <v>2171455.9409999996</v>
      </c>
      <c r="E19" s="36">
        <v>2358667.7159169996</v>
      </c>
      <c r="F19" s="39">
        <v>2854000</v>
      </c>
      <c r="G19" s="36">
        <v>3039339.2188999997</v>
      </c>
      <c r="H19" s="39">
        <v>2552471.9735559998</v>
      </c>
      <c r="I19" s="36">
        <v>4625609.9057720006</v>
      </c>
      <c r="J19" s="39">
        <v>447353.72857899999</v>
      </c>
      <c r="K19" s="36">
        <v>7137508.3528399989</v>
      </c>
      <c r="L19" s="36">
        <v>206670.2328</v>
      </c>
      <c r="M19" s="36">
        <v>7065665.3731319997</v>
      </c>
      <c r="N19" s="37">
        <v>1997937.7313999999</v>
      </c>
      <c r="O19" s="36">
        <f>+SUM(C19:N19)</f>
        <v>34964458.003275998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27"/>
      <c r="L20" s="27"/>
      <c r="M20" s="27"/>
      <c r="O20" s="36">
        <f>+SUM(C20:N20)</f>
        <v>0</v>
      </c>
      <c r="P20" s="26"/>
      <c r="Q20" s="21"/>
    </row>
    <row r="21" spans="1:17" x14ac:dyDescent="0.25">
      <c r="A21" s="30"/>
      <c r="B21" s="38" t="s">
        <v>5</v>
      </c>
      <c r="C21" s="35">
        <v>6815325.9499900006</v>
      </c>
      <c r="D21" s="36">
        <v>5075800.0290000001</v>
      </c>
      <c r="E21" s="36">
        <v>6012703.9558600001</v>
      </c>
      <c r="F21" s="39">
        <v>1350000</v>
      </c>
      <c r="G21" s="36">
        <v>8842500</v>
      </c>
      <c r="H21" s="39">
        <v>6857393.6124999998</v>
      </c>
      <c r="I21" s="36">
        <v>6203860.3648500005</v>
      </c>
      <c r="J21" s="41">
        <v>14009829.509999998</v>
      </c>
      <c r="K21" s="36">
        <v>5290403.0974000003</v>
      </c>
      <c r="L21" s="36">
        <v>4909046.7997859996</v>
      </c>
      <c r="M21" s="36">
        <v>9290222.6599999983</v>
      </c>
      <c r="N21" s="37">
        <v>6594572.0431999993</v>
      </c>
      <c r="O21" s="36">
        <f>+SUM(C21:N21)</f>
        <v>81251658.022586003</v>
      </c>
      <c r="P21" s="26"/>
      <c r="Q21" s="21"/>
    </row>
    <row r="22" spans="1:17" x14ac:dyDescent="0.25">
      <c r="A22" s="29"/>
      <c r="B22" s="38" t="s">
        <v>2</v>
      </c>
      <c r="C22" s="35">
        <v>13350622.59498</v>
      </c>
      <c r="D22" s="36">
        <v>18495978.939880002</v>
      </c>
      <c r="E22" s="36">
        <v>6912962.6540000001</v>
      </c>
      <c r="F22" s="39">
        <v>1340000</v>
      </c>
      <c r="G22" s="36">
        <v>13076830.1775</v>
      </c>
      <c r="H22" s="39">
        <v>27449036.997579999</v>
      </c>
      <c r="I22" s="36">
        <v>16169094.061911996</v>
      </c>
      <c r="J22" s="41">
        <v>30115519.152800001</v>
      </c>
      <c r="K22" s="36">
        <v>11205931.65512</v>
      </c>
      <c r="L22" s="37">
        <v>1954038.0031999999</v>
      </c>
      <c r="M22" s="36">
        <v>9876240.9797680005</v>
      </c>
      <c r="N22" s="37">
        <v>3214344.3284999998</v>
      </c>
      <c r="O22" s="36">
        <f>+SUM(C22:N22)</f>
        <v>153160599.54523998</v>
      </c>
    </row>
    <row r="23" spans="1:17" x14ac:dyDescent="0.25">
      <c r="A23" s="29"/>
      <c r="B23" s="42" t="s">
        <v>3</v>
      </c>
      <c r="C23" s="40">
        <f t="shared" ref="C23:G23" si="1">SUM(C9:C22)</f>
        <v>75947520.298599988</v>
      </c>
      <c r="D23" s="40">
        <f t="shared" si="1"/>
        <v>41018077.258479998</v>
      </c>
      <c r="E23" s="40">
        <f t="shared" si="1"/>
        <v>78556174.361276999</v>
      </c>
      <c r="F23" s="40">
        <f t="shared" si="1"/>
        <v>42697738.079999998</v>
      </c>
      <c r="G23" s="40">
        <f t="shared" si="1"/>
        <v>39408962.130000003</v>
      </c>
      <c r="H23" s="40">
        <f t="shared" ref="H23:L23" si="2">SUM(H9:H22)</f>
        <v>101400557.38083598</v>
      </c>
      <c r="I23" s="40">
        <f t="shared" si="2"/>
        <v>70020715.991034001</v>
      </c>
      <c r="J23" s="40">
        <f t="shared" si="2"/>
        <v>110869432.744109</v>
      </c>
      <c r="K23" s="40">
        <f t="shared" si="2"/>
        <v>64251905.918860003</v>
      </c>
      <c r="L23" s="40">
        <f t="shared" si="2"/>
        <v>62621114.808136001</v>
      </c>
      <c r="M23" s="40">
        <f>SUM(M9:M22)</f>
        <v>57669706.918949991</v>
      </c>
      <c r="N23" s="40">
        <f>SUM(N9:N22)</f>
        <v>71981302.442599997</v>
      </c>
      <c r="O23" s="40">
        <f>+SUM(C23:N23)</f>
        <v>816443208.33288193</v>
      </c>
    </row>
    <row r="24" spans="1:17" x14ac:dyDescent="0.25">
      <c r="B24" s="54" t="s">
        <v>6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7" ht="15" customHeight="1" x14ac:dyDescent="0.25"/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2015-02-03T20:57:07Z</cp:lastPrinted>
  <dcterms:created xsi:type="dcterms:W3CDTF">2012-12-03T22:42:15Z</dcterms:created>
  <dcterms:modified xsi:type="dcterms:W3CDTF">2022-06-07T15:11:01Z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4b582e1c-fbcc-49f1-bb4a-12ac78c9330f</vt:lpwstr>
  </property>
</Properties>
</file>